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/>
  <xr:revisionPtr revIDLastSave="857" documentId="11_09F7CCD7219CF90EC78F73286890E347939C8024" xr6:coauthVersionLast="47" xr6:coauthVersionMax="47" xr10:uidLastSave="{F1FB097E-8ABE-4252-B58A-9BA2B25FF15E}"/>
  <bookViews>
    <workbookView xWindow="0" yWindow="0" windowWidth="0" windowHeight="0" xr2:uid="{00000000-000D-0000-FFFF-FFFF00000000}"/>
  </bookViews>
  <sheets>
    <sheet name="Projected Revenue" sheetId="1" r:id="rId1"/>
    <sheet name="Categories" sheetId="2" r:id="rId2"/>
  </sheets>
  <definedNames>
    <definedName name="_xlnm._FilterDatabase" localSheetId="0" hidden="1">'Projected Revenue'!$A$8:$T$33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nla/L5VxAS1X7uamaqCRGXrkxUNQYFUBDYaRrwiLuXU="/>
    </ext>
  </extLst>
</workbook>
</file>

<file path=xl/calcChain.xml><?xml version="1.0" encoding="utf-8"?>
<calcChain xmlns="http://schemas.openxmlformats.org/spreadsheetml/2006/main">
  <c r="H2" i="1" l="1"/>
  <c r="S2" i="1"/>
  <c r="T2" i="1"/>
  <c r="T9" i="1"/>
  <c r="I24" i="1"/>
  <c r="H24" i="1"/>
  <c r="T5" i="1"/>
  <c r="AG5" i="1"/>
  <c r="Q29" i="1"/>
  <c r="N23" i="1"/>
  <c r="O23" i="1"/>
  <c r="I25" i="1"/>
  <c r="H25" i="1"/>
  <c r="J26" i="1"/>
  <c r="I26" i="1"/>
  <c r="K27" i="1"/>
  <c r="J27" i="1"/>
  <c r="I27" i="1"/>
  <c r="AD3" i="1"/>
  <c r="AE3" i="1"/>
  <c r="AF3" i="1"/>
  <c r="W6" i="1"/>
  <c r="X6" i="1"/>
  <c r="Y6" i="1"/>
  <c r="Z6" i="1"/>
  <c r="AA6" i="1"/>
  <c r="AB6" i="1"/>
  <c r="AC6" i="1"/>
  <c r="AD6" i="1"/>
  <c r="AE6" i="1"/>
  <c r="AF6" i="1"/>
  <c r="V6" i="1"/>
  <c r="U6" i="1"/>
  <c r="AG6" i="1" s="1"/>
  <c r="X31" i="1"/>
  <c r="W31" i="1"/>
  <c r="V31" i="1"/>
  <c r="U31" i="1"/>
  <c r="S31" i="1"/>
  <c r="R31" i="1"/>
  <c r="Q31" i="1"/>
  <c r="P31" i="1"/>
  <c r="O31" i="1"/>
  <c r="N31" i="1"/>
  <c r="AC30" i="1"/>
  <c r="AC3" i="1" s="1"/>
  <c r="AB30" i="1"/>
  <c r="AB3" i="1" s="1"/>
  <c r="AA30" i="1"/>
  <c r="AA3" i="1" s="1"/>
  <c r="Z30" i="1"/>
  <c r="Z3" i="1" s="1"/>
  <c r="Y30" i="1"/>
  <c r="Y3" i="1" s="1"/>
  <c r="X30" i="1"/>
  <c r="X3" i="1" s="1"/>
  <c r="W30" i="1"/>
  <c r="W3" i="1" s="1"/>
  <c r="V30" i="1"/>
  <c r="V3" i="1" s="1"/>
  <c r="U30" i="1"/>
  <c r="N30" i="1"/>
  <c r="O30" i="1"/>
  <c r="P30" i="1"/>
  <c r="Q30" i="1"/>
  <c r="R30" i="1"/>
  <c r="S30" i="1"/>
  <c r="M30" i="1"/>
  <c r="M29" i="1"/>
  <c r="N29" i="1"/>
  <c r="O29" i="1"/>
  <c r="P29" i="1"/>
  <c r="L29" i="1"/>
  <c r="O22" i="1"/>
  <c r="N22" i="1"/>
  <c r="M22" i="1"/>
  <c r="L22" i="1"/>
  <c r="M21" i="1"/>
  <c r="N21" i="1"/>
  <c r="O21" i="1"/>
  <c r="P21" i="1"/>
  <c r="Q21" i="1"/>
  <c r="R21" i="1"/>
  <c r="S21" i="1"/>
  <c r="L21" i="1"/>
  <c r="AC20" i="1"/>
  <c r="AC2" i="1" s="1"/>
  <c r="AD20" i="1"/>
  <c r="AD2" i="1" s="1"/>
  <c r="AE20" i="1"/>
  <c r="AE2" i="1" s="1"/>
  <c r="AF20" i="1"/>
  <c r="AF2" i="1" s="1"/>
  <c r="AB20" i="1"/>
  <c r="AB2" i="1" s="1"/>
  <c r="AA20" i="1"/>
  <c r="Z20" i="1"/>
  <c r="Y20" i="1"/>
  <c r="X20" i="1"/>
  <c r="W20" i="1"/>
  <c r="V20" i="1"/>
  <c r="U20" i="1"/>
  <c r="M20" i="1"/>
  <c r="N20" i="1"/>
  <c r="O20" i="1"/>
  <c r="P20" i="1"/>
  <c r="Q20" i="1"/>
  <c r="R20" i="1"/>
  <c r="S20" i="1"/>
  <c r="L20" i="1"/>
  <c r="U19" i="1"/>
  <c r="L19" i="1"/>
  <c r="M19" i="1"/>
  <c r="N19" i="1"/>
  <c r="O19" i="1"/>
  <c r="P19" i="1"/>
  <c r="Q19" i="1"/>
  <c r="R19" i="1"/>
  <c r="S19" i="1"/>
  <c r="K19" i="1"/>
  <c r="L18" i="1"/>
  <c r="M18" i="1"/>
  <c r="N18" i="1"/>
  <c r="O18" i="1"/>
  <c r="P18" i="1"/>
  <c r="Q18" i="1"/>
  <c r="R18" i="1"/>
  <c r="K18" i="1"/>
  <c r="H6" i="1"/>
  <c r="H3" i="1"/>
  <c r="AA17" i="1"/>
  <c r="AA2" i="1" s="1"/>
  <c r="Z17" i="1"/>
  <c r="Z2" i="1" s="1"/>
  <c r="Y17" i="1"/>
  <c r="Y2" i="1" s="1"/>
  <c r="X17" i="1"/>
  <c r="X2" i="1" s="1"/>
  <c r="W17" i="1"/>
  <c r="V17" i="1"/>
  <c r="U17" i="1"/>
  <c r="L17" i="1"/>
  <c r="M17" i="1"/>
  <c r="N17" i="1"/>
  <c r="O17" i="1"/>
  <c r="P17" i="1"/>
  <c r="Q17" i="1"/>
  <c r="R17" i="1"/>
  <c r="S17" i="1"/>
  <c r="K17" i="1"/>
  <c r="I3" i="1"/>
  <c r="J3" i="1"/>
  <c r="K3" i="1"/>
  <c r="H27" i="1"/>
  <c r="H26" i="1"/>
  <c r="V16" i="1"/>
  <c r="U16" i="1"/>
  <c r="K16" i="1"/>
  <c r="L16" i="1"/>
  <c r="M16" i="1"/>
  <c r="N16" i="1"/>
  <c r="O16" i="1"/>
  <c r="P16" i="1"/>
  <c r="Q16" i="1"/>
  <c r="R16" i="1"/>
  <c r="S16" i="1"/>
  <c r="J16" i="1"/>
  <c r="K15" i="1"/>
  <c r="L15" i="1"/>
  <c r="M15" i="1"/>
  <c r="N15" i="1"/>
  <c r="O15" i="1"/>
  <c r="P15" i="1"/>
  <c r="Q15" i="1"/>
  <c r="J15" i="1"/>
  <c r="J14" i="1"/>
  <c r="I14" i="1"/>
  <c r="J13" i="1"/>
  <c r="K13" i="1"/>
  <c r="L13" i="1"/>
  <c r="M13" i="1"/>
  <c r="N13" i="1"/>
  <c r="O13" i="1"/>
  <c r="P13" i="1"/>
  <c r="Q13" i="1"/>
  <c r="R13" i="1"/>
  <c r="S13" i="1"/>
  <c r="I13" i="1"/>
  <c r="Q10" i="1"/>
  <c r="P10" i="1"/>
  <c r="I12" i="1"/>
  <c r="J12" i="1"/>
  <c r="K12" i="1"/>
  <c r="L12" i="1"/>
  <c r="M12" i="1"/>
  <c r="W11" i="1"/>
  <c r="W2" i="1" s="1"/>
  <c r="V11" i="1"/>
  <c r="V2" i="1" s="1"/>
  <c r="U11" i="1"/>
  <c r="U2" i="1" s="1"/>
  <c r="I11" i="1"/>
  <c r="J11" i="1"/>
  <c r="K11" i="1"/>
  <c r="L11" i="1"/>
  <c r="M11" i="1"/>
  <c r="N11" i="1"/>
  <c r="O11" i="1"/>
  <c r="P11" i="1"/>
  <c r="Q11" i="1"/>
  <c r="R11" i="1"/>
  <c r="R2" i="1" s="1"/>
  <c r="S11" i="1"/>
  <c r="H11" i="1"/>
  <c r="I9" i="1"/>
  <c r="J9" i="1"/>
  <c r="K9" i="1"/>
  <c r="L9" i="1"/>
  <c r="M9" i="1"/>
  <c r="N9" i="1"/>
  <c r="O9" i="1"/>
  <c r="P9" i="1"/>
  <c r="P2" i="1" s="1"/>
  <c r="Q9" i="1"/>
  <c r="Q2" i="1" s="1"/>
  <c r="H9" i="1"/>
  <c r="I10" i="1"/>
  <c r="J10" i="1"/>
  <c r="K10" i="1"/>
  <c r="L10" i="1"/>
  <c r="M10" i="1"/>
  <c r="N10" i="1"/>
  <c r="O10" i="1"/>
  <c r="H10" i="1"/>
  <c r="L28" i="1"/>
  <c r="L3" i="1" s="1"/>
  <c r="U28" i="1"/>
  <c r="U3" i="1" s="1"/>
  <c r="AG3" i="1" s="1"/>
  <c r="S28" i="1"/>
  <c r="S3" i="1" s="1"/>
  <c r="R28" i="1"/>
  <c r="R3" i="1" s="1"/>
  <c r="Q28" i="1"/>
  <c r="Q3" i="1" s="1"/>
  <c r="P28" i="1"/>
  <c r="P3" i="1" s="1"/>
  <c r="O28" i="1"/>
  <c r="O3" i="1" s="1"/>
  <c r="N28" i="1"/>
  <c r="N3" i="1" s="1"/>
  <c r="M28" i="1"/>
  <c r="M3" i="1" s="1"/>
  <c r="I6" i="1"/>
  <c r="J6" i="1"/>
  <c r="K6" i="1"/>
  <c r="L6" i="1"/>
  <c r="M6" i="1"/>
  <c r="N6" i="1"/>
  <c r="O6" i="1"/>
  <c r="P6" i="1"/>
  <c r="Q6" i="1"/>
  <c r="R6" i="1"/>
  <c r="S6" i="1"/>
  <c r="S7" i="1"/>
  <c r="R7" i="1"/>
  <c r="Q7" i="1"/>
  <c r="P7" i="1"/>
  <c r="T25" i="1"/>
  <c r="AG25" i="1"/>
  <c r="T26" i="1"/>
  <c r="AG26" i="1"/>
  <c r="T27" i="1"/>
  <c r="AG27" i="1"/>
  <c r="H1" i="1"/>
  <c r="U1" i="1"/>
  <c r="AG24" i="1"/>
  <c r="T24" i="1"/>
  <c r="AG31" i="1"/>
  <c r="T31" i="1"/>
  <c r="AG30" i="1"/>
  <c r="T30" i="1"/>
  <c r="AG29" i="1"/>
  <c r="T29" i="1"/>
  <c r="AG28" i="1"/>
  <c r="T28" i="1"/>
  <c r="AG23" i="1"/>
  <c r="T23" i="1"/>
  <c r="AG22" i="1"/>
  <c r="T22" i="1"/>
  <c r="AG21" i="1"/>
  <c r="T21" i="1"/>
  <c r="AG20" i="1"/>
  <c r="T20" i="1"/>
  <c r="AG19" i="1"/>
  <c r="T19" i="1"/>
  <c r="AG18" i="1"/>
  <c r="T18" i="1"/>
  <c r="AG17" i="1"/>
  <c r="T17" i="1"/>
  <c r="AG16" i="1"/>
  <c r="T16" i="1"/>
  <c r="AG15" i="1"/>
  <c r="T15" i="1"/>
  <c r="AG13" i="1"/>
  <c r="T13" i="1"/>
  <c r="AG12" i="1"/>
  <c r="T12" i="1"/>
  <c r="AG11" i="1"/>
  <c r="T11" i="1"/>
  <c r="AG10" i="1"/>
  <c r="T10" i="1"/>
  <c r="AG9" i="1"/>
  <c r="U7" i="1" l="1"/>
  <c r="AG2" i="1"/>
  <c r="T6" i="1"/>
  <c r="T3" i="1"/>
  <c r="H7" i="1"/>
  <c r="O2" i="1"/>
  <c r="N2" i="1"/>
  <c r="M2" i="1"/>
  <c r="L2" i="1"/>
  <c r="K2" i="1"/>
  <c r="J2" i="1"/>
  <c r="I2" i="1"/>
  <c r="W4" i="1"/>
  <c r="W7" i="1"/>
  <c r="X4" i="1"/>
  <c r="X7" i="1"/>
  <c r="Y4" i="1"/>
  <c r="Y7" i="1"/>
  <c r="Z4" i="1"/>
  <c r="Z7" i="1"/>
  <c r="AA4" i="1"/>
  <c r="AA7" i="1"/>
  <c r="AB4" i="1"/>
  <c r="AB7" i="1"/>
  <c r="AF4" i="1"/>
  <c r="AF7" i="1"/>
  <c r="AE4" i="1"/>
  <c r="AE7" i="1"/>
  <c r="AD4" i="1"/>
  <c r="AD7" i="1"/>
  <c r="AC4" i="1"/>
  <c r="AC7" i="1"/>
  <c r="V7" i="1"/>
  <c r="V4" i="1"/>
  <c r="U4" i="1"/>
  <c r="Q4" i="1"/>
  <c r="P4" i="1"/>
  <c r="S4" i="1"/>
  <c r="R4" i="1"/>
  <c r="L4" i="1"/>
  <c r="K4" i="1"/>
  <c r="J4" i="1"/>
  <c r="K7" i="1"/>
  <c r="J7" i="1"/>
  <c r="L7" i="1"/>
  <c r="T14" i="1"/>
  <c r="AG14" i="1"/>
  <c r="AG7" i="1" l="1"/>
  <c r="AG4" i="1"/>
  <c r="H4" i="1"/>
  <c r="T7" i="1"/>
  <c r="T4" i="1"/>
  <c r="I4" i="1"/>
  <c r="I7" i="1"/>
  <c r="M7" i="1"/>
  <c r="M4" i="1"/>
  <c r="N7" i="1"/>
  <c r="N4" i="1"/>
  <c r="O7" i="1"/>
  <c r="O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<sst xmlns="http://schemas.openxmlformats.org/spreadsheetml/2006/main" count="170" uniqueCount="87">
  <si>
    <t xml:space="preserve"> Revenue Projection Calendar</t>
  </si>
  <si>
    <t>Annual Total</t>
  </si>
  <si>
    <t>Signed Revenue</t>
  </si>
  <si>
    <t>Unsigned Revenue</t>
  </si>
  <si>
    <t>Total Potential Revenue</t>
  </si>
  <si>
    <t>Other Income (product sales, rent, etc)</t>
  </si>
  <si>
    <t>Annual Revenue Target</t>
  </si>
  <si>
    <t>Revenue Target</t>
  </si>
  <si>
    <t>Difference</t>
  </si>
  <si>
    <t>Project #</t>
  </si>
  <si>
    <t>Project Name</t>
  </si>
  <si>
    <t>Project Type</t>
  </si>
  <si>
    <t>Total Fee</t>
  </si>
  <si>
    <t>Duration (Months)</t>
  </si>
  <si>
    <t>Start Month</t>
  </si>
  <si>
    <t>Status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</si>
  <si>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</si>
  <si>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</si>
  <si>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</si>
  <si>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</si>
  <si>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</si>
  <si>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</si>
  <si>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</si>
  <si>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</si>
  <si>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</si>
  <si>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</si>
  <si>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</si>
  <si>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</si>
  <si>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</si>
  <si>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25-001</t>
  </si>
  <si>
    <t>Example Project 1</t>
  </si>
  <si>
    <t>Residential</t>
  </si>
  <si>
    <t>Signed</t>
  </si>
  <si>
    <t>25-002</t>
  </si>
  <si>
    <t>Example Project 2</t>
  </si>
  <si>
    <t>Commercial</t>
  </si>
  <si>
    <t>25-003</t>
  </si>
  <si>
    <t>Example Project 3</t>
  </si>
  <si>
    <t>Industrial</t>
  </si>
  <si>
    <t>25-004</t>
  </si>
  <si>
    <t>Example Project 4</t>
  </si>
  <si>
    <t>Institutional</t>
  </si>
  <si>
    <t>25-005</t>
  </si>
  <si>
    <t>Example Project 5</t>
  </si>
  <si>
    <t>Retail</t>
  </si>
  <si>
    <t>25-006</t>
  </si>
  <si>
    <t>Example Project 6</t>
  </si>
  <si>
    <t>Educational</t>
  </si>
  <si>
    <t>25-007</t>
  </si>
  <si>
    <t>Example Project 7</t>
  </si>
  <si>
    <t>Government</t>
  </si>
  <si>
    <t xml:space="preserve">March </t>
  </si>
  <si>
    <t>25-008</t>
  </si>
  <si>
    <t>Example Project 8</t>
  </si>
  <si>
    <t>25-009</t>
  </si>
  <si>
    <t>Example Project 9</t>
  </si>
  <si>
    <t>25-010</t>
  </si>
  <si>
    <t>Example Project 10</t>
  </si>
  <si>
    <t>25-011</t>
  </si>
  <si>
    <t>Example Project 11</t>
  </si>
  <si>
    <t>25-012</t>
  </si>
  <si>
    <t>Example Project 12</t>
  </si>
  <si>
    <t>25-013</t>
  </si>
  <si>
    <t>Example Project 13</t>
  </si>
  <si>
    <t>25-014</t>
  </si>
  <si>
    <t>Example Project 14</t>
  </si>
  <si>
    <t>25-015</t>
  </si>
  <si>
    <t>Example Project 15</t>
  </si>
  <si>
    <t>24-020</t>
  </si>
  <si>
    <t>Example Project 20</t>
  </si>
  <si>
    <t>Complete</t>
  </si>
  <si>
    <t>24-021</t>
  </si>
  <si>
    <t>Example Project 21</t>
  </si>
  <si>
    <t>24-022</t>
  </si>
  <si>
    <t>Example Project 22</t>
  </si>
  <si>
    <t>24-023</t>
  </si>
  <si>
    <t>Example Project 23</t>
  </si>
  <si>
    <t>25-016</t>
  </si>
  <si>
    <t>Example Project 16</t>
  </si>
  <si>
    <t>Proposal Sent</t>
  </si>
  <si>
    <t>25-017</t>
  </si>
  <si>
    <t>Example Project 17</t>
  </si>
  <si>
    <t>25-018</t>
  </si>
  <si>
    <t>Example Project 18</t>
  </si>
  <si>
    <t>25-019</t>
  </si>
  <si>
    <t>Example Project 19</t>
  </si>
  <si>
    <t>Project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</si>
</sst>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0">
    <font>
      <sz val="10"/>
      <color rgb="FF000000"/>
      <name val="Calibri"/>
      <scheme val="minor"/>
    </font>
    <font>
      <b/>
      <sz val="10"/>
      <color theme="1"/>
      <name val="Calibri"/>
    </font>
    <font>
      <sz val="10"/>
      <name val="Calibri"/>
    </font>
    <font>
      <b/>
      <sz val="10"/>
      <color rgb="FF000000"/>
      <name val="Calibri"/>
    </font>
    <font>
      <sz val="10"/>
      <color theme="1"/>
      <name val="Calibri"/>
    </font>
    <font>
      <sz val="10"/>
      <color rgb="FF000000"/>
      <name val="Calibri"/>
    </font>
    <font>
      <b/>
      <sz val="11"/>
      <color theme="1"/>
      <name val="Calibri"/>
    </font>
    <font>
      <b/>
      <sz val="14"/>
      <color theme="1"/>
      <name val="Calibri"/>
    </font>
    <font>
      <b/>
      <sz val="18"/>
      <color theme="1"/>
      <name val="Calibri"/>
    </font>
    <font>
      <sz val="11"/>
      <color rgb="FF000000"/>
      <name val="Calibri"/>
      <scheme val="minor"/>
    </font>
    <font>
      <sz val="12"/>
      <color rgb="FF000000"/>
      <name val="Calibri"/>
    </font>
    <font>
      <sz val="12"/>
      <color rgb="FF000000"/>
      <name val="Arial"/>
    </font>
    <font>
      <b/>
      <sz val="12"/>
      <color rgb="FF000000"/>
      <name val="Calibri"/>
    </font>
    <font>
      <sz val="11"/>
      <color theme="0"/>
      <name val="Calibri"/>
      <scheme val="minor"/>
    </font>
    <font>
      <b/>
      <sz val="12"/>
      <name val="Calibri"/>
    </font>
    <font>
      <b/>
      <sz val="11"/>
      <color rgb="FF000000"/>
      <name val="Calibri"/>
    </font>
    <font>
      <b/>
      <sz val="11"/>
      <color theme="0"/>
      <name val="Calibri"/>
    </font>
    <font>
      <b/>
      <sz val="11"/>
      <color theme="0"/>
      <name val="Arial"/>
    </font>
    <font>
      <b/>
      <sz val="11"/>
      <color rgb="FF999999"/>
      <name val="Calibri"/>
    </font>
    <font>
      <b/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00273D"/>
        <bgColor indexed="64"/>
      </patternFill>
    </fill>
    <fill>
      <patternFill patternType="solid">
        <fgColor rgb="FFFFD969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13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1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165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5" fontId="12" fillId="0" borderId="10" xfId="0" applyNumberFormat="1" applyFont="1" applyBorder="1" applyAlignment="1">
      <alignment vertical="center"/>
    </xf>
    <xf numFmtId="164" fontId="12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165" fontId="15" fillId="6" borderId="17" xfId="0" applyNumberFormat="1" applyFont="1" applyFill="1" applyBorder="1" applyAlignment="1">
      <alignment horizontal="right" vertical="center"/>
    </xf>
    <xf numFmtId="165" fontId="4" fillId="3" borderId="22" xfId="0" applyNumberFormat="1" applyFont="1" applyFill="1" applyBorder="1" applyAlignment="1">
      <alignment horizontal="center" vertical="center"/>
    </xf>
    <xf numFmtId="165" fontId="1" fillId="3" borderId="23" xfId="0" applyNumberFormat="1" applyFont="1" applyFill="1" applyBorder="1" applyAlignment="1">
      <alignment horizontal="right" vertical="center"/>
    </xf>
    <xf numFmtId="165" fontId="6" fillId="3" borderId="24" xfId="0" applyNumberFormat="1" applyFont="1" applyFill="1" applyBorder="1" applyAlignment="1">
      <alignment horizontal="right" vertical="center"/>
    </xf>
    <xf numFmtId="165" fontId="4" fillId="3" borderId="15" xfId="0" applyNumberFormat="1" applyFont="1" applyFill="1" applyBorder="1" applyAlignment="1">
      <alignment vertical="center"/>
    </xf>
    <xf numFmtId="165" fontId="4" fillId="3" borderId="14" xfId="0" applyNumberFormat="1" applyFont="1" applyFill="1" applyBorder="1" applyAlignment="1">
      <alignment vertical="center"/>
    </xf>
    <xf numFmtId="165" fontId="1" fillId="3" borderId="16" xfId="0" applyNumberFormat="1" applyFont="1" applyFill="1" applyBorder="1" applyAlignment="1">
      <alignment vertical="center"/>
    </xf>
    <xf numFmtId="165" fontId="0" fillId="0" borderId="14" xfId="0" applyNumberFormat="1" applyBorder="1" applyAlignment="1">
      <alignment vertical="center"/>
    </xf>
    <xf numFmtId="165" fontId="4" fillId="3" borderId="3" xfId="0" applyNumberFormat="1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right" vertical="center"/>
    </xf>
    <xf numFmtId="165" fontId="6" fillId="3" borderId="12" xfId="0" applyNumberFormat="1" applyFont="1" applyFill="1" applyBorder="1" applyAlignment="1">
      <alignment horizontal="right" vertical="center"/>
    </xf>
    <xf numFmtId="165" fontId="4" fillId="3" borderId="6" xfId="0" applyNumberFormat="1" applyFont="1" applyFill="1" applyBorder="1" applyAlignment="1">
      <alignment vertical="center"/>
    </xf>
    <xf numFmtId="165" fontId="4" fillId="3" borderId="4" xfId="0" applyNumberFormat="1" applyFont="1" applyFill="1" applyBorder="1" applyAlignment="1">
      <alignment vertical="center"/>
    </xf>
    <xf numFmtId="165" fontId="1" fillId="3" borderId="12" xfId="0" applyNumberFormat="1" applyFont="1" applyFill="1" applyBorder="1" applyAlignment="1">
      <alignment vertical="center"/>
    </xf>
    <xf numFmtId="165" fontId="0" fillId="0" borderId="4" xfId="0" applyNumberFormat="1" applyBorder="1" applyAlignment="1">
      <alignment vertical="center"/>
    </xf>
    <xf numFmtId="165" fontId="1" fillId="3" borderId="7" xfId="0" applyNumberFormat="1" applyFont="1" applyFill="1" applyBorder="1" applyAlignment="1">
      <alignment horizontal="right" vertical="center"/>
    </xf>
    <xf numFmtId="165" fontId="15" fillId="6" borderId="27" xfId="0" applyNumberFormat="1" applyFont="1" applyFill="1" applyBorder="1" applyAlignment="1">
      <alignment horizontal="left" vertical="center"/>
    </xf>
    <xf numFmtId="165" fontId="15" fillId="6" borderId="5" xfId="0" applyNumberFormat="1" applyFont="1" applyFill="1" applyBorder="1" applyAlignment="1">
      <alignment horizontal="left" vertical="center"/>
    </xf>
    <xf numFmtId="165" fontId="15" fillId="6" borderId="6" xfId="0" applyNumberFormat="1" applyFont="1" applyFill="1" applyBorder="1" applyAlignment="1">
      <alignment horizontal="right" vertical="center"/>
    </xf>
    <xf numFmtId="165" fontId="15" fillId="6" borderId="4" xfId="0" applyNumberFormat="1" applyFont="1" applyFill="1" applyBorder="1" applyAlignment="1">
      <alignment horizontal="right" vertical="center"/>
    </xf>
    <xf numFmtId="165" fontId="15" fillId="6" borderId="12" xfId="0" applyNumberFormat="1" applyFont="1" applyFill="1" applyBorder="1" applyAlignment="1">
      <alignment horizontal="right" vertical="center"/>
    </xf>
    <xf numFmtId="165" fontId="15" fillId="6" borderId="6" xfId="0" applyNumberFormat="1" applyFont="1" applyFill="1" applyBorder="1" applyAlignment="1">
      <alignment vertical="center"/>
    </xf>
    <xf numFmtId="165" fontId="15" fillId="6" borderId="4" xfId="0" applyNumberFormat="1" applyFont="1" applyFill="1" applyBorder="1" applyAlignment="1">
      <alignment vertical="center"/>
    </xf>
    <xf numFmtId="165" fontId="15" fillId="6" borderId="12" xfId="0" applyNumberFormat="1" applyFont="1" applyFill="1" applyBorder="1" applyAlignment="1">
      <alignment vertical="center"/>
    </xf>
    <xf numFmtId="165" fontId="19" fillId="6" borderId="4" xfId="0" applyNumberFormat="1" applyFont="1" applyFill="1" applyBorder="1" applyAlignment="1">
      <alignment vertical="center"/>
    </xf>
    <xf numFmtId="165" fontId="6" fillId="6" borderId="18" xfId="0" applyNumberFormat="1" applyFont="1" applyFill="1" applyBorder="1" applyAlignment="1">
      <alignment horizontal="center" vertical="center"/>
    </xf>
    <xf numFmtId="165" fontId="6" fillId="6" borderId="19" xfId="0" applyNumberFormat="1" applyFont="1" applyFill="1" applyBorder="1" applyAlignment="1">
      <alignment horizontal="right" vertical="center"/>
    </xf>
    <xf numFmtId="165" fontId="6" fillId="6" borderId="7" xfId="0" applyNumberFormat="1" applyFont="1" applyFill="1" applyBorder="1" applyAlignment="1">
      <alignment horizontal="right" vertical="center"/>
    </xf>
    <xf numFmtId="165" fontId="15" fillId="6" borderId="20" xfId="0" applyNumberFormat="1" applyFont="1" applyFill="1" applyBorder="1" applyAlignment="1">
      <alignment horizontal="right" vertical="center"/>
    </xf>
    <xf numFmtId="165" fontId="18" fillId="6" borderId="21" xfId="0" applyNumberFormat="1" applyFont="1" applyFill="1" applyBorder="1" applyAlignment="1">
      <alignment vertical="center"/>
    </xf>
    <xf numFmtId="165" fontId="18" fillId="6" borderId="7" xfId="0" applyNumberFormat="1" applyFont="1" applyFill="1" applyBorder="1" applyAlignment="1">
      <alignment vertical="center"/>
    </xf>
    <xf numFmtId="165" fontId="18" fillId="6" borderId="20" xfId="0" applyNumberFormat="1" applyFont="1" applyFill="1" applyBorder="1" applyAlignment="1">
      <alignment vertical="center"/>
    </xf>
    <xf numFmtId="165" fontId="19" fillId="6" borderId="7" xfId="0" applyNumberFormat="1" applyFont="1" applyFill="1" applyBorder="1" applyAlignment="1">
      <alignment vertical="center"/>
    </xf>
    <xf numFmtId="165" fontId="0" fillId="0" borderId="15" xfId="0" applyNumberFormat="1" applyBorder="1" applyAlignment="1">
      <alignment vertical="center"/>
    </xf>
    <xf numFmtId="165" fontId="0" fillId="0" borderId="6" xfId="0" applyNumberFormat="1" applyBorder="1" applyAlignment="1">
      <alignment vertical="center"/>
    </xf>
    <xf numFmtId="165" fontId="19" fillId="6" borderId="6" xfId="0" applyNumberFormat="1" applyFont="1" applyFill="1" applyBorder="1" applyAlignment="1">
      <alignment vertical="center"/>
    </xf>
    <xf numFmtId="165" fontId="19" fillId="6" borderId="21" xfId="0" applyNumberFormat="1" applyFont="1" applyFill="1" applyBorder="1" applyAlignment="1">
      <alignment vertical="center"/>
    </xf>
    <xf numFmtId="0" fontId="12" fillId="2" borderId="11" xfId="0" applyFont="1" applyFill="1" applyBorder="1" applyAlignment="1">
      <alignment vertical="center" wrapText="1"/>
    </xf>
  </cellXfs>
  <cellStyles count="1">
    <cellStyle name="Normal" xfId="0" builtinId="0"/>
  </cellStyles>
  <dxfs count="3">
    <dxf>
      <font>
        <color rgb="FF027D3A"/>
      </font>
      <fill>
        <patternFill patternType="solid">
          <bgColor rgb="FFFFD969"/>
        </patternFill>
      </fill>
    </dxf>
    <dxf>
      <font>
        <color rgb="FF9C0006"/>
      </font>
      <fill>
        <patternFill patternType="solid">
          <bgColor rgb="FFFFD969"/>
        </patternFill>
      </fill>
    </dxf>
    <dxf>
      <font>
        <color theme="0" tint="-0.249977111117893"/>
      </font>
    </dxf>
  </dxfs>
  <tableStyles count="0" defaultTableStyle="TableStyleMedium2" defaultPivotStyle="PivotStyleLight16"/>
  <colors>
    <mruColors>
      <color rgb="FFFFD969"/>
      <color rgb="FF027D3A"/>
      <color rgb="FFFDC20F"/>
      <color rgb="FF0027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microsoft.com/office/2022/10/relationships/richValueRel" Target="richData/richValueRel.xml"/><Relationship Id="rId18" Type="http://schemas.openxmlformats.org/officeDocument/2006/relationships/customXml" Target="../customXml/item1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19" Type="http://schemas.openxmlformats.org/officeDocument/2006/relationships/customXml" Target="../customXml/item2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H38"/>
  <sheetViews>
    <sheetView tabSelected="1" workbookViewId="0">
      <pane xSplit="7" ySplit="8" topLeftCell="H9" activePane="bottomRight" state="frozen"/>
      <selection pane="bottomRight" activeCell="K14" sqref="K14"/>
      <selection pane="bottomLeft" activeCell="A4" sqref="A4"/>
      <selection pane="topRight"/>
    </sheetView>
  </sheetViews>
  <sheetFormatPr defaultColWidth="14.42578125" defaultRowHeight="15" customHeight="1"/>
  <cols>
    <col min="1" max="1" width="12.7109375" style="9" customWidth="1"/>
    <col min="2" max="2" width="20.85546875" style="1" customWidth="1"/>
    <col min="3" max="3" width="14.28515625" style="1" customWidth="1"/>
    <col min="4" max="4" width="11.7109375" style="1" customWidth="1"/>
    <col min="5" max="5" width="9.42578125" style="1" customWidth="1"/>
    <col min="6" max="6" width="10.28515625" style="1" customWidth="1"/>
    <col min="7" max="7" width="14.85546875" style="4" customWidth="1"/>
    <col min="8" max="19" width="13" style="1" customWidth="1"/>
    <col min="20" max="20" width="13" style="4" customWidth="1"/>
    <col min="21" max="32" width="13" style="1" customWidth="1"/>
    <col min="33" max="33" width="13" style="4" customWidth="1"/>
    <col min="34" max="16384" width="14.42578125" style="1"/>
  </cols>
  <sheetData>
    <row r="1" spans="1:34" ht="30" customHeight="1">
      <c r="A1" s="29" t="e" vm="1">
        <v>#VALUE!</v>
      </c>
      <c r="B1" s="30" t="s">
        <v>0</v>
      </c>
      <c r="C1" s="31"/>
      <c r="D1" s="31"/>
      <c r="E1" s="31"/>
      <c r="F1" s="31"/>
      <c r="G1" s="32"/>
      <c r="H1" s="27">
        <f ca="1">YEAR(TODAY())</f>
        <v>2025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8" t="s">
        <v>1</v>
      </c>
      <c r="U1" s="27">
        <f ca="1">H1+1</f>
        <v>2026</v>
      </c>
      <c r="V1" s="26"/>
      <c r="W1" s="2"/>
      <c r="X1" s="2"/>
      <c r="Y1" s="2"/>
      <c r="Z1" s="2"/>
      <c r="AA1" s="2"/>
      <c r="AB1" s="2"/>
      <c r="AC1" s="2"/>
      <c r="AD1" s="2"/>
      <c r="AE1" s="2"/>
      <c r="AF1" s="2"/>
      <c r="AG1" s="76" t="s">
        <v>1</v>
      </c>
    </row>
    <row r="2" spans="1:34" s="46" customFormat="1" ht="15.75" customHeight="1">
      <c r="A2" s="40"/>
      <c r="B2" s="41"/>
      <c r="C2" s="41"/>
      <c r="D2" s="41"/>
      <c r="E2" s="41"/>
      <c r="F2" s="41"/>
      <c r="G2" s="42" t="s">
        <v>2</v>
      </c>
      <c r="H2" s="43">
        <f>SUM(H9:H27)</f>
        <v>84500</v>
      </c>
      <c r="I2" s="44">
        <f>SUM(I9:I27)</f>
        <v>124500</v>
      </c>
      <c r="J2" s="44">
        <f>SUM(J9:J27)</f>
        <v>107000</v>
      </c>
      <c r="K2" s="44">
        <f>SUM(K9:K27)</f>
        <v>123000</v>
      </c>
      <c r="L2" s="44">
        <f t="shared" ref="I2:S2" si="0">SUM(L9:L27)</f>
        <v>141500</v>
      </c>
      <c r="M2" s="44">
        <f t="shared" si="0"/>
        <v>141500</v>
      </c>
      <c r="N2" s="44">
        <f t="shared" si="0"/>
        <v>134000</v>
      </c>
      <c r="O2" s="44">
        <f t="shared" si="0"/>
        <v>134000</v>
      </c>
      <c r="P2" s="44">
        <f t="shared" si="0"/>
        <v>119000</v>
      </c>
      <c r="Q2" s="44">
        <f t="shared" si="0"/>
        <v>119000</v>
      </c>
      <c r="R2" s="44">
        <f t="shared" si="0"/>
        <v>95500</v>
      </c>
      <c r="S2" s="44">
        <f>SUM(S9:S27)</f>
        <v>88000</v>
      </c>
      <c r="T2" s="45">
        <f>SUM(H2:S2)</f>
        <v>1411500</v>
      </c>
      <c r="U2" s="43">
        <f t="shared" ref="U2:V2" si="1">SUM(U9:U27)</f>
        <v>58000</v>
      </c>
      <c r="V2" s="44">
        <f t="shared" si="1"/>
        <v>44500</v>
      </c>
      <c r="W2" s="44">
        <f t="shared" ref="W2:AG2" si="2">SUM(W9:W27)</f>
        <v>39500</v>
      </c>
      <c r="X2" s="44">
        <f t="shared" si="2"/>
        <v>23500</v>
      </c>
      <c r="Y2" s="44">
        <f t="shared" si="2"/>
        <v>23500</v>
      </c>
      <c r="Z2" s="44">
        <f t="shared" si="2"/>
        <v>23500</v>
      </c>
      <c r="AA2" s="44">
        <f t="shared" si="2"/>
        <v>23500</v>
      </c>
      <c r="AB2" s="44">
        <f t="shared" si="2"/>
        <v>11000</v>
      </c>
      <c r="AC2" s="44">
        <f t="shared" si="2"/>
        <v>11000</v>
      </c>
      <c r="AD2" s="44">
        <f t="shared" si="2"/>
        <v>11000</v>
      </c>
      <c r="AE2" s="44">
        <f t="shared" si="2"/>
        <v>11000</v>
      </c>
      <c r="AF2" s="44">
        <f t="shared" si="2"/>
        <v>11000</v>
      </c>
      <c r="AG2" s="45">
        <f>SUM(U2:AF2)</f>
        <v>291000</v>
      </c>
      <c r="AH2" s="72"/>
    </row>
    <row r="3" spans="1:34" s="53" customFormat="1" ht="15.75" customHeight="1">
      <c r="A3" s="47"/>
      <c r="B3" s="48"/>
      <c r="C3" s="48"/>
      <c r="D3" s="48"/>
      <c r="E3" s="48"/>
      <c r="F3" s="48"/>
      <c r="G3" s="49" t="s">
        <v>3</v>
      </c>
      <c r="H3" s="50">
        <f>SUM(H28:H31)</f>
        <v>0</v>
      </c>
      <c r="I3" s="51">
        <f t="shared" ref="H3:K3" si="3">SUM(I28:I31)</f>
        <v>0</v>
      </c>
      <c r="J3" s="51">
        <f t="shared" si="3"/>
        <v>0</v>
      </c>
      <c r="K3" s="51">
        <f t="shared" si="3"/>
        <v>0</v>
      </c>
      <c r="L3" s="51">
        <f>SUM(L28:L31)</f>
        <v>30000</v>
      </c>
      <c r="M3" s="51">
        <f t="shared" ref="M3:S3" si="4">SUM(M28:M31)</f>
        <v>45625</v>
      </c>
      <c r="N3" s="51">
        <f t="shared" si="4"/>
        <v>55625</v>
      </c>
      <c r="O3" s="51">
        <f t="shared" si="4"/>
        <v>55625</v>
      </c>
      <c r="P3" s="51">
        <f t="shared" si="4"/>
        <v>55625</v>
      </c>
      <c r="Q3" s="51">
        <f t="shared" si="4"/>
        <v>55625</v>
      </c>
      <c r="R3" s="51">
        <f t="shared" si="4"/>
        <v>40625</v>
      </c>
      <c r="S3" s="51">
        <f t="shared" si="4"/>
        <v>40625</v>
      </c>
      <c r="T3" s="52">
        <f>SUM(H3:S3)</f>
        <v>379375</v>
      </c>
      <c r="U3" s="50">
        <f t="shared" ref="U3:V3" si="5">SUM(U28:U31)</f>
        <v>40625</v>
      </c>
      <c r="V3" s="51">
        <f t="shared" si="5"/>
        <v>25625</v>
      </c>
      <c r="W3" s="51">
        <f t="shared" ref="W3:AG3" si="6">SUM(W28:W31)</f>
        <v>25625</v>
      </c>
      <c r="X3" s="51">
        <f t="shared" si="6"/>
        <v>25625</v>
      </c>
      <c r="Y3" s="51">
        <f t="shared" si="6"/>
        <v>15625</v>
      </c>
      <c r="Z3" s="51">
        <f t="shared" si="6"/>
        <v>15625</v>
      </c>
      <c r="AA3" s="51">
        <f t="shared" si="6"/>
        <v>15625</v>
      </c>
      <c r="AB3" s="51">
        <f t="shared" si="6"/>
        <v>15625</v>
      </c>
      <c r="AC3" s="51">
        <f t="shared" si="6"/>
        <v>15625</v>
      </c>
      <c r="AD3" s="51">
        <f t="shared" si="6"/>
        <v>0</v>
      </c>
      <c r="AE3" s="51">
        <f t="shared" si="6"/>
        <v>0</v>
      </c>
      <c r="AF3" s="51">
        <f t="shared" si="6"/>
        <v>0</v>
      </c>
      <c r="AG3" s="52">
        <f>SUM(U3:AF3)</f>
        <v>195625</v>
      </c>
      <c r="AH3" s="73"/>
    </row>
    <row r="4" spans="1:34" s="53" customFormat="1" ht="15.75" customHeight="1">
      <c r="A4" s="47"/>
      <c r="B4" s="48"/>
      <c r="C4" s="48"/>
      <c r="D4" s="48"/>
      <c r="E4" s="48"/>
      <c r="F4" s="48"/>
      <c r="G4" s="49" t="s">
        <v>4</v>
      </c>
      <c r="H4" s="50">
        <f>H2+H3</f>
        <v>84500</v>
      </c>
      <c r="I4" s="51">
        <f>I2+I3</f>
        <v>124500</v>
      </c>
      <c r="J4" s="51">
        <f>J2+J3</f>
        <v>107000</v>
      </c>
      <c r="K4" s="51">
        <f>K2+K3</f>
        <v>123000</v>
      </c>
      <c r="L4" s="51">
        <f>L2+L3</f>
        <v>171500</v>
      </c>
      <c r="M4" s="51">
        <f>M2+M3</f>
        <v>187125</v>
      </c>
      <c r="N4" s="51">
        <f>N2+N3</f>
        <v>189625</v>
      </c>
      <c r="O4" s="51">
        <f>O2+O3</f>
        <v>189625</v>
      </c>
      <c r="P4" s="51">
        <f>P2+P3</f>
        <v>174625</v>
      </c>
      <c r="Q4" s="51">
        <f>Q2+Q3</f>
        <v>174625</v>
      </c>
      <c r="R4" s="51">
        <f>R2+R3</f>
        <v>136125</v>
      </c>
      <c r="S4" s="51">
        <f>S2+S3</f>
        <v>128625</v>
      </c>
      <c r="T4" s="52">
        <f>T2+T3</f>
        <v>1790875</v>
      </c>
      <c r="U4" s="50">
        <f>U2+U3</f>
        <v>98625</v>
      </c>
      <c r="V4" s="51">
        <f>V2+V3</f>
        <v>70125</v>
      </c>
      <c r="W4" s="51">
        <f t="shared" ref="W4:AG4" si="7">W2+W3</f>
        <v>65125</v>
      </c>
      <c r="X4" s="51">
        <f t="shared" si="7"/>
        <v>49125</v>
      </c>
      <c r="Y4" s="51">
        <f t="shared" si="7"/>
        <v>39125</v>
      </c>
      <c r="Z4" s="51">
        <f t="shared" si="7"/>
        <v>39125</v>
      </c>
      <c r="AA4" s="51">
        <f t="shared" si="7"/>
        <v>39125</v>
      </c>
      <c r="AB4" s="51">
        <f t="shared" si="7"/>
        <v>26625</v>
      </c>
      <c r="AC4" s="51">
        <f t="shared" si="7"/>
        <v>26625</v>
      </c>
      <c r="AD4" s="51">
        <f t="shared" si="7"/>
        <v>11000</v>
      </c>
      <c r="AE4" s="51">
        <f t="shared" si="7"/>
        <v>11000</v>
      </c>
      <c r="AF4" s="51">
        <f t="shared" si="7"/>
        <v>11000</v>
      </c>
      <c r="AG4" s="52">
        <f>AG2+AG3</f>
        <v>486625</v>
      </c>
      <c r="AH4" s="73"/>
    </row>
    <row r="5" spans="1:34" s="53" customFormat="1" ht="15.75" customHeight="1">
      <c r="A5" s="47"/>
      <c r="B5" s="54"/>
      <c r="C5" s="54"/>
      <c r="D5" s="48"/>
      <c r="E5" s="48"/>
      <c r="F5" s="48"/>
      <c r="G5" s="49" t="s">
        <v>5</v>
      </c>
      <c r="H5" s="50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2">
        <f>SUM(H5:S5)</f>
        <v>0</v>
      </c>
      <c r="U5" s="50">
        <v>0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1">
        <v>0</v>
      </c>
      <c r="AC5" s="51">
        <v>0</v>
      </c>
      <c r="AD5" s="51">
        <v>0</v>
      </c>
      <c r="AE5" s="51">
        <v>0</v>
      </c>
      <c r="AF5" s="51">
        <v>0</v>
      </c>
      <c r="AG5" s="52">
        <f>SUM(U5:AF5)</f>
        <v>0</v>
      </c>
      <c r="AH5" s="73"/>
    </row>
    <row r="6" spans="1:34" s="63" customFormat="1" ht="20.25" customHeight="1">
      <c r="A6" s="55"/>
      <c r="B6" s="56" t="s">
        <v>6</v>
      </c>
      <c r="C6" s="39">
        <v>1500000</v>
      </c>
      <c r="D6" s="57"/>
      <c r="E6" s="58"/>
      <c r="F6" s="58"/>
      <c r="G6" s="59" t="s">
        <v>7</v>
      </c>
      <c r="H6" s="60">
        <f>$C$6/12</f>
        <v>125000</v>
      </c>
      <c r="I6" s="61">
        <f t="shared" ref="I6:AG6" si="8">$C$6/12</f>
        <v>125000</v>
      </c>
      <c r="J6" s="61">
        <f t="shared" si="8"/>
        <v>125000</v>
      </c>
      <c r="K6" s="61">
        <f t="shared" si="8"/>
        <v>125000</v>
      </c>
      <c r="L6" s="61">
        <f t="shared" si="8"/>
        <v>125000</v>
      </c>
      <c r="M6" s="61">
        <f t="shared" si="8"/>
        <v>125000</v>
      </c>
      <c r="N6" s="61">
        <f t="shared" si="8"/>
        <v>125000</v>
      </c>
      <c r="O6" s="61">
        <f t="shared" si="8"/>
        <v>125000</v>
      </c>
      <c r="P6" s="61">
        <f t="shared" si="8"/>
        <v>125000</v>
      </c>
      <c r="Q6" s="61">
        <f t="shared" si="8"/>
        <v>125000</v>
      </c>
      <c r="R6" s="61">
        <f t="shared" si="8"/>
        <v>125000</v>
      </c>
      <c r="S6" s="61">
        <f t="shared" si="8"/>
        <v>125000</v>
      </c>
      <c r="T6" s="62">
        <f>SUM(H6:S6)</f>
        <v>1500000</v>
      </c>
      <c r="U6" s="60">
        <f t="shared" si="8"/>
        <v>125000</v>
      </c>
      <c r="V6" s="61">
        <f t="shared" si="8"/>
        <v>125000</v>
      </c>
      <c r="W6" s="61">
        <f t="shared" si="8"/>
        <v>125000</v>
      </c>
      <c r="X6" s="61">
        <f t="shared" si="8"/>
        <v>125000</v>
      </c>
      <c r="Y6" s="61">
        <f t="shared" si="8"/>
        <v>125000</v>
      </c>
      <c r="Z6" s="61">
        <f t="shared" si="8"/>
        <v>125000</v>
      </c>
      <c r="AA6" s="61">
        <f t="shared" si="8"/>
        <v>125000</v>
      </c>
      <c r="AB6" s="61">
        <f t="shared" si="8"/>
        <v>125000</v>
      </c>
      <c r="AC6" s="61">
        <f t="shared" si="8"/>
        <v>125000</v>
      </c>
      <c r="AD6" s="61">
        <f t="shared" si="8"/>
        <v>125000</v>
      </c>
      <c r="AE6" s="61">
        <f t="shared" si="8"/>
        <v>125000</v>
      </c>
      <c r="AF6" s="61">
        <f t="shared" si="8"/>
        <v>125000</v>
      </c>
      <c r="AG6" s="62">
        <f>SUM(U6:AF6)</f>
        <v>1500000</v>
      </c>
      <c r="AH6" s="74"/>
    </row>
    <row r="7" spans="1:34" s="71" customFormat="1" ht="20.25" customHeight="1">
      <c r="A7" s="64"/>
      <c r="B7" s="65"/>
      <c r="C7" s="65"/>
      <c r="D7" s="66"/>
      <c r="E7" s="66"/>
      <c r="F7" s="66"/>
      <c r="G7" s="67" t="s">
        <v>8</v>
      </c>
      <c r="H7" s="68">
        <f>SUM((H2+H5)-H6)</f>
        <v>-40500</v>
      </c>
      <c r="I7" s="69">
        <f>SUM((I2+I5)-I6)</f>
        <v>-500</v>
      </c>
      <c r="J7" s="69">
        <f>SUM((J2+J5)-J6)</f>
        <v>-18000</v>
      </c>
      <c r="K7" s="69">
        <f>SUM((K2+K5)-K6)</f>
        <v>-2000</v>
      </c>
      <c r="L7" s="69">
        <f>SUM((L2+L5)-L6)</f>
        <v>16500</v>
      </c>
      <c r="M7" s="69">
        <f>SUM((M2+M5)-M6)</f>
        <v>16500</v>
      </c>
      <c r="N7" s="69">
        <f>SUM((N2+N5)-N6)</f>
        <v>9000</v>
      </c>
      <c r="O7" s="69">
        <f>SUM((O2+O5)-O6)</f>
        <v>9000</v>
      </c>
      <c r="P7" s="69">
        <f>SUM((P2+P5)-P6)</f>
        <v>-6000</v>
      </c>
      <c r="Q7" s="69">
        <f>SUM((Q2+Q5)-Q6)</f>
        <v>-6000</v>
      </c>
      <c r="R7" s="69">
        <f>SUM((R2+R5)-R6)</f>
        <v>-29500</v>
      </c>
      <c r="S7" s="69">
        <f>SUM((S2+S5)-S6)</f>
        <v>-37000</v>
      </c>
      <c r="T7" s="70">
        <f>SUM((T2+T5)-T6)</f>
        <v>-88500</v>
      </c>
      <c r="U7" s="68">
        <f>SUM((U2+U5)-U6)</f>
        <v>-67000</v>
      </c>
      <c r="V7" s="69">
        <f>SUM((V2+V5)-V6)</f>
        <v>-80500</v>
      </c>
      <c r="W7" s="69">
        <f>SUM((W2+W5)-W6)</f>
        <v>-85500</v>
      </c>
      <c r="X7" s="69">
        <f>SUM((X2+X5)-X6)</f>
        <v>-101500</v>
      </c>
      <c r="Y7" s="69">
        <f>SUM((Y2+Y5)-Y6)</f>
        <v>-101500</v>
      </c>
      <c r="Z7" s="69">
        <f>SUM((Z2+Z5)-Z6)</f>
        <v>-101500</v>
      </c>
      <c r="AA7" s="69">
        <f>SUM((AA2+AA5)-AA6)</f>
        <v>-101500</v>
      </c>
      <c r="AB7" s="69">
        <f>SUM((AB2+AB5)-AB6)</f>
        <v>-114000</v>
      </c>
      <c r="AC7" s="69">
        <f>SUM((AC2+AC5)-AC6)</f>
        <v>-114000</v>
      </c>
      <c r="AD7" s="69">
        <f>SUM((AD2+AD5)-AD6)</f>
        <v>-114000</v>
      </c>
      <c r="AE7" s="69">
        <f>SUM((AE2+AE5)-AE6)</f>
        <v>-114000</v>
      </c>
      <c r="AF7" s="69">
        <f>SUM((AF2+AF5)-AF6)</f>
        <v>-114000</v>
      </c>
      <c r="AG7" s="70">
        <f>SUM((AG2+AG5)-AG6)</f>
        <v>-1209000</v>
      </c>
      <c r="AH7" s="75"/>
    </row>
    <row r="8" spans="1:34" s="38" customFormat="1" ht="30.75">
      <c r="A8" s="33" t="s">
        <v>9</v>
      </c>
      <c r="B8" s="33" t="s">
        <v>10</v>
      </c>
      <c r="C8" s="33" t="s">
        <v>11</v>
      </c>
      <c r="D8" s="33" t="s">
        <v>12</v>
      </c>
      <c r="E8" s="33" t="s">
        <v>13</v>
      </c>
      <c r="F8" s="33" t="s">
        <v>14</v>
      </c>
      <c r="G8" s="33" t="s">
        <v>15</v>
      </c>
      <c r="H8" s="33" t="s">
        <v>16</v>
      </c>
      <c r="I8" s="33" t="s">
        <v>17</v>
      </c>
      <c r="J8" s="33" t="s">
        <v>18</v>
      </c>
      <c r="K8" s="33" t="s">
        <v>19</v>
      </c>
      <c r="L8" s="33" t="s">
        <v>20</v>
      </c>
      <c r="M8" s="33" t="s">
        <v>21</v>
      </c>
      <c r="N8" s="33" t="s">
        <v>22</v>
      </c>
      <c r="O8" s="33" t="s">
        <v>23</v>
      </c>
      <c r="P8" s="33" t="s">
        <v>24</v>
      </c>
      <c r="Q8" s="33" t="s">
        <v>25</v>
      </c>
      <c r="R8" s="33" t="s">
        <v>26</v>
      </c>
      <c r="S8" s="33" t="s">
        <v>27</v>
      </c>
      <c r="T8" s="34" t="s">
        <v>28</v>
      </c>
      <c r="U8" s="35" t="s">
        <v>16</v>
      </c>
      <c r="V8" s="33" t="s">
        <v>17</v>
      </c>
      <c r="W8" s="33" t="s">
        <v>18</v>
      </c>
      <c r="X8" s="33" t="s">
        <v>19</v>
      </c>
      <c r="Y8" s="33" t="s">
        <v>20</v>
      </c>
      <c r="Z8" s="36" t="s">
        <v>21</v>
      </c>
      <c r="AA8" s="36" t="s">
        <v>22</v>
      </c>
      <c r="AB8" s="36" t="s">
        <v>23</v>
      </c>
      <c r="AC8" s="36" t="s">
        <v>24</v>
      </c>
      <c r="AD8" s="36" t="s">
        <v>25</v>
      </c>
      <c r="AE8" s="36" t="s">
        <v>26</v>
      </c>
      <c r="AF8" s="36" t="s">
        <v>27</v>
      </c>
      <c r="AG8" s="34" t="s">
        <v>28</v>
      </c>
      <c r="AH8" s="37"/>
    </row>
    <row r="9" spans="1:34" ht="15.75" customHeight="1">
      <c r="A9" s="8" t="s">
        <v>29</v>
      </c>
      <c r="B9" s="6" t="s">
        <v>30</v>
      </c>
      <c r="C9" s="8" t="s">
        <v>31</v>
      </c>
      <c r="D9" s="7">
        <v>100000</v>
      </c>
      <c r="E9" s="12">
        <v>10</v>
      </c>
      <c r="F9" s="7" t="s">
        <v>16</v>
      </c>
      <c r="G9" s="25" t="s">
        <v>32</v>
      </c>
      <c r="H9" s="14">
        <f>$D$9/$E$9</f>
        <v>10000</v>
      </c>
      <c r="I9" s="14">
        <f>$D$9/$E$9</f>
        <v>10000</v>
      </c>
      <c r="J9" s="14">
        <f>$D$9/$E$9</f>
        <v>10000</v>
      </c>
      <c r="K9" s="14">
        <f>$D$9/$E$9</f>
        <v>10000</v>
      </c>
      <c r="L9" s="14">
        <f>$D$9/$E$9</f>
        <v>10000</v>
      </c>
      <c r="M9" s="14">
        <f>$D$9/$E$9</f>
        <v>10000</v>
      </c>
      <c r="N9" s="14">
        <f>$D$9/$E$9</f>
        <v>10000</v>
      </c>
      <c r="O9" s="14">
        <f>$D$9/$E$9</f>
        <v>10000</v>
      </c>
      <c r="P9" s="14">
        <f>$D$9/$E$9</f>
        <v>10000</v>
      </c>
      <c r="Q9" s="14">
        <f>$D$9/$E$9</f>
        <v>10000</v>
      </c>
      <c r="R9" s="14">
        <v>0</v>
      </c>
      <c r="S9" s="14">
        <v>0</v>
      </c>
      <c r="T9" s="15">
        <f>SUM(H9:S9)</f>
        <v>100000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5">
        <f t="shared" ref="AG9:AG31" si="9">SUM(U9:AF9)</f>
        <v>0</v>
      </c>
    </row>
    <row r="10" spans="1:34" ht="12.75">
      <c r="A10" s="8" t="s">
        <v>33</v>
      </c>
      <c r="B10" s="6" t="s">
        <v>34</v>
      </c>
      <c r="C10" s="8" t="s">
        <v>35</v>
      </c>
      <c r="D10" s="7">
        <v>60000</v>
      </c>
      <c r="E10" s="12">
        <v>10</v>
      </c>
      <c r="F10" s="7" t="s">
        <v>16</v>
      </c>
      <c r="G10" s="25" t="s">
        <v>32</v>
      </c>
      <c r="H10" s="14">
        <f>$D$10/$E$10</f>
        <v>6000</v>
      </c>
      <c r="I10" s="14">
        <f>$D$10/$E$10</f>
        <v>6000</v>
      </c>
      <c r="J10" s="14">
        <f>$D$10/$E$10</f>
        <v>6000</v>
      </c>
      <c r="K10" s="14">
        <f>$D$10/$E$10</f>
        <v>6000</v>
      </c>
      <c r="L10" s="14">
        <f>$D$10/$E$10</f>
        <v>6000</v>
      </c>
      <c r="M10" s="14">
        <f>$D$10/$E$10</f>
        <v>6000</v>
      </c>
      <c r="N10" s="14">
        <f>$D$10/$E$10</f>
        <v>6000</v>
      </c>
      <c r="O10" s="14">
        <f>$D$10/$E$10</f>
        <v>6000</v>
      </c>
      <c r="P10" s="14">
        <f>$D$10/$E$10</f>
        <v>6000</v>
      </c>
      <c r="Q10" s="14">
        <f>$D$10/$E$10</f>
        <v>6000</v>
      </c>
      <c r="R10" s="14">
        <v>0</v>
      </c>
      <c r="S10" s="14">
        <v>0</v>
      </c>
      <c r="T10" s="15">
        <f>SUM(H10:S10)</f>
        <v>60000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5">
        <f t="shared" si="9"/>
        <v>0</v>
      </c>
    </row>
    <row r="11" spans="1:34" ht="12.75">
      <c r="A11" s="8" t="s">
        <v>36</v>
      </c>
      <c r="B11" s="6" t="s">
        <v>37</v>
      </c>
      <c r="C11" s="8" t="s">
        <v>38</v>
      </c>
      <c r="D11" s="7">
        <v>240000</v>
      </c>
      <c r="E11" s="12">
        <v>15</v>
      </c>
      <c r="F11" s="7" t="s">
        <v>16</v>
      </c>
      <c r="G11" s="25" t="s">
        <v>32</v>
      </c>
      <c r="H11" s="14">
        <f>$D$11/$E$11</f>
        <v>16000</v>
      </c>
      <c r="I11" s="14">
        <f>$D$11/$E$11</f>
        <v>16000</v>
      </c>
      <c r="J11" s="14">
        <f>$D$11/$E$11</f>
        <v>16000</v>
      </c>
      <c r="K11" s="14">
        <f>$D$11/$E$11</f>
        <v>16000</v>
      </c>
      <c r="L11" s="14">
        <f>$D$11/$E$11</f>
        <v>16000</v>
      </c>
      <c r="M11" s="14">
        <f>$D$11/$E$11</f>
        <v>16000</v>
      </c>
      <c r="N11" s="14">
        <f>$D$11/$E$11</f>
        <v>16000</v>
      </c>
      <c r="O11" s="14">
        <f>$D$11/$E$11</f>
        <v>16000</v>
      </c>
      <c r="P11" s="14">
        <f>$D$11/$E$11</f>
        <v>16000</v>
      </c>
      <c r="Q11" s="14">
        <f>$D$11/$E$11</f>
        <v>16000</v>
      </c>
      <c r="R11" s="14">
        <f>$D$11/$E$11</f>
        <v>16000</v>
      </c>
      <c r="S11" s="14">
        <f>$D$11/$E$11</f>
        <v>16000</v>
      </c>
      <c r="T11" s="15">
        <f>SUM(H11:S11)</f>
        <v>192000</v>
      </c>
      <c r="U11" s="14">
        <f>$D$11/$E$11</f>
        <v>16000</v>
      </c>
      <c r="V11" s="14">
        <f>$D$11/$E$11</f>
        <v>16000</v>
      </c>
      <c r="W11" s="14">
        <f>$D$11/$E$11</f>
        <v>16000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5">
        <f t="shared" si="9"/>
        <v>48000</v>
      </c>
    </row>
    <row r="12" spans="1:34" ht="12.75">
      <c r="A12" s="8" t="s">
        <v>39</v>
      </c>
      <c r="B12" s="6" t="s">
        <v>40</v>
      </c>
      <c r="C12" s="8" t="s">
        <v>41</v>
      </c>
      <c r="D12" s="7">
        <v>75000</v>
      </c>
      <c r="E12" s="12">
        <v>5</v>
      </c>
      <c r="F12" s="7" t="s">
        <v>17</v>
      </c>
      <c r="G12" s="25" t="s">
        <v>32</v>
      </c>
      <c r="H12" s="14">
        <v>0</v>
      </c>
      <c r="I12" s="14">
        <f>$D$12/$E$12</f>
        <v>15000</v>
      </c>
      <c r="J12" s="14">
        <f>$D$12/$E$12</f>
        <v>15000</v>
      </c>
      <c r="K12" s="14">
        <f>$D$12/$E$12</f>
        <v>15000</v>
      </c>
      <c r="L12" s="14">
        <f>$D$12/$E$12</f>
        <v>15000</v>
      </c>
      <c r="M12" s="14">
        <f>$D$12/$E$12</f>
        <v>15000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5">
        <f>SUM(H12:S12)</f>
        <v>75000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5">
        <f t="shared" si="9"/>
        <v>0</v>
      </c>
    </row>
    <row r="13" spans="1:34" ht="12.75">
      <c r="A13" s="8" t="s">
        <v>42</v>
      </c>
      <c r="B13" s="6" t="s">
        <v>43</v>
      </c>
      <c r="C13" s="8" t="s">
        <v>44</v>
      </c>
      <c r="D13" s="7">
        <v>300000</v>
      </c>
      <c r="E13" s="12">
        <v>20</v>
      </c>
      <c r="F13" s="7" t="s">
        <v>17</v>
      </c>
      <c r="G13" s="25" t="s">
        <v>32</v>
      </c>
      <c r="H13" s="14">
        <v>0</v>
      </c>
      <c r="I13" s="14">
        <f>$D$13/$E$13</f>
        <v>15000</v>
      </c>
      <c r="J13" s="14">
        <f>$D$13/$E$13</f>
        <v>15000</v>
      </c>
      <c r="K13" s="14">
        <f>$D$13/$E$13</f>
        <v>15000</v>
      </c>
      <c r="L13" s="14">
        <f>$D$13/$E$13</f>
        <v>15000</v>
      </c>
      <c r="M13" s="14">
        <f>$D$13/$E$13</f>
        <v>15000</v>
      </c>
      <c r="N13" s="14">
        <f>$D$13/$E$13</f>
        <v>15000</v>
      </c>
      <c r="O13" s="14">
        <f>$D$13/$E$13</f>
        <v>15000</v>
      </c>
      <c r="P13" s="14">
        <f>$D$13/$E$13</f>
        <v>15000</v>
      </c>
      <c r="Q13" s="14">
        <f>$D$13/$E$13</f>
        <v>15000</v>
      </c>
      <c r="R13" s="14">
        <f>$D$13/$E$13</f>
        <v>15000</v>
      </c>
      <c r="S13" s="14">
        <f>$D$13/$E$13</f>
        <v>15000</v>
      </c>
      <c r="T13" s="15">
        <f>SUM(H13:S13)</f>
        <v>165000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5">
        <f t="shared" si="9"/>
        <v>0</v>
      </c>
    </row>
    <row r="14" spans="1:34" ht="12.75">
      <c r="A14" s="8" t="s">
        <v>45</v>
      </c>
      <c r="B14" s="6" t="s">
        <v>46</v>
      </c>
      <c r="C14" s="8" t="s">
        <v>47</v>
      </c>
      <c r="D14" s="7">
        <v>20000</v>
      </c>
      <c r="E14" s="12">
        <v>2</v>
      </c>
      <c r="F14" s="7" t="s">
        <v>17</v>
      </c>
      <c r="G14" s="25" t="s">
        <v>32</v>
      </c>
      <c r="H14" s="14">
        <v>0</v>
      </c>
      <c r="I14" s="14">
        <f>$D$14/$E$14</f>
        <v>10000</v>
      </c>
      <c r="J14" s="14">
        <f>$D$14/$E$14</f>
        <v>10000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5">
        <f>SUM(H14:S14)</f>
        <v>20000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5">
        <f t="shared" si="9"/>
        <v>0</v>
      </c>
    </row>
    <row r="15" spans="1:34" ht="12.75">
      <c r="A15" s="8" t="s">
        <v>48</v>
      </c>
      <c r="B15" s="6" t="s">
        <v>49</v>
      </c>
      <c r="C15" s="8" t="s">
        <v>50</v>
      </c>
      <c r="D15" s="7">
        <v>60000</v>
      </c>
      <c r="E15" s="12">
        <v>8</v>
      </c>
      <c r="F15" s="7" t="s">
        <v>51</v>
      </c>
      <c r="G15" s="25" t="s">
        <v>32</v>
      </c>
      <c r="H15" s="14">
        <v>0</v>
      </c>
      <c r="I15" s="14">
        <v>0</v>
      </c>
      <c r="J15" s="14">
        <f>$D$15/$E$15</f>
        <v>7500</v>
      </c>
      <c r="K15" s="14">
        <f>$D$15/$E$15</f>
        <v>7500</v>
      </c>
      <c r="L15" s="14">
        <f>$D$15/$E$15</f>
        <v>7500</v>
      </c>
      <c r="M15" s="14">
        <f>$D$15/$E$15</f>
        <v>7500</v>
      </c>
      <c r="N15" s="14">
        <f>$D$15/$E$15</f>
        <v>7500</v>
      </c>
      <c r="O15" s="14">
        <f>$D$15/$E$15</f>
        <v>7500</v>
      </c>
      <c r="P15" s="14">
        <f>$D$15/$E$15</f>
        <v>7500</v>
      </c>
      <c r="Q15" s="14">
        <f>$D$15/$E$15</f>
        <v>7500</v>
      </c>
      <c r="R15" s="14">
        <v>0</v>
      </c>
      <c r="S15" s="14">
        <v>0</v>
      </c>
      <c r="T15" s="15">
        <f>SUM(H15:S15)</f>
        <v>60000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5">
        <f t="shared" si="9"/>
        <v>0</v>
      </c>
    </row>
    <row r="16" spans="1:34" ht="12.75">
      <c r="A16" s="8" t="s">
        <v>52</v>
      </c>
      <c r="B16" s="6" t="s">
        <v>53</v>
      </c>
      <c r="C16" s="8" t="s">
        <v>31</v>
      </c>
      <c r="D16" s="7">
        <v>60000</v>
      </c>
      <c r="E16" s="12">
        <v>12</v>
      </c>
      <c r="F16" s="7" t="s">
        <v>51</v>
      </c>
      <c r="G16" s="25" t="s">
        <v>32</v>
      </c>
      <c r="H16" s="14">
        <v>0</v>
      </c>
      <c r="I16" s="14">
        <v>0</v>
      </c>
      <c r="J16" s="14">
        <f>$D$16/$E$16</f>
        <v>5000</v>
      </c>
      <c r="K16" s="14">
        <f>$D$16/$E$16</f>
        <v>5000</v>
      </c>
      <c r="L16" s="14">
        <f>$D$16/$E$16</f>
        <v>5000</v>
      </c>
      <c r="M16" s="14">
        <f>$D$16/$E$16</f>
        <v>5000</v>
      </c>
      <c r="N16" s="14">
        <f>$D$16/$E$16</f>
        <v>5000</v>
      </c>
      <c r="O16" s="14">
        <f>$D$16/$E$16</f>
        <v>5000</v>
      </c>
      <c r="P16" s="14">
        <f>$D$16/$E$16</f>
        <v>5000</v>
      </c>
      <c r="Q16" s="14">
        <f>$D$16/$E$16</f>
        <v>5000</v>
      </c>
      <c r="R16" s="14">
        <f>$D$16/$E$16</f>
        <v>5000</v>
      </c>
      <c r="S16" s="14">
        <f>$D$16/$E$16</f>
        <v>5000</v>
      </c>
      <c r="T16" s="15">
        <f>SUM(H16:S16)</f>
        <v>50000</v>
      </c>
      <c r="U16" s="14">
        <f>$D$16/$E$16</f>
        <v>5000</v>
      </c>
      <c r="V16" s="14">
        <f>$D$16/$E$16</f>
        <v>5000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5">
        <f t="shared" si="9"/>
        <v>10000</v>
      </c>
    </row>
    <row r="17" spans="1:33" ht="12.75">
      <c r="A17" s="8" t="s">
        <v>54</v>
      </c>
      <c r="B17" s="6" t="s">
        <v>55</v>
      </c>
      <c r="C17" s="8" t="s">
        <v>35</v>
      </c>
      <c r="D17" s="7">
        <v>200000</v>
      </c>
      <c r="E17" s="12">
        <v>16</v>
      </c>
      <c r="F17" s="7" t="s">
        <v>19</v>
      </c>
      <c r="G17" s="25" t="s">
        <v>32</v>
      </c>
      <c r="H17" s="14">
        <v>0</v>
      </c>
      <c r="I17" s="14">
        <v>0</v>
      </c>
      <c r="J17" s="14">
        <v>0</v>
      </c>
      <c r="K17" s="14">
        <f>$D$17/$E$17</f>
        <v>12500</v>
      </c>
      <c r="L17" s="14">
        <f>$D$17/$E$17</f>
        <v>12500</v>
      </c>
      <c r="M17" s="14">
        <f>$D$17/$E$17</f>
        <v>12500</v>
      </c>
      <c r="N17" s="14">
        <f>$D$17/$E$17</f>
        <v>12500</v>
      </c>
      <c r="O17" s="14">
        <f>$D$17/$E$17</f>
        <v>12500</v>
      </c>
      <c r="P17" s="14">
        <f>$D$17/$E$17</f>
        <v>12500</v>
      </c>
      <c r="Q17" s="14">
        <f>$D$17/$E$17</f>
        <v>12500</v>
      </c>
      <c r="R17" s="14">
        <f>$D$17/$E$17</f>
        <v>12500</v>
      </c>
      <c r="S17" s="14">
        <f>$D$17/$E$17</f>
        <v>12500</v>
      </c>
      <c r="T17" s="15">
        <f>SUM(H17:S17)</f>
        <v>112500</v>
      </c>
      <c r="U17" s="14">
        <f>$D$17/$E$17</f>
        <v>12500</v>
      </c>
      <c r="V17" s="14">
        <f>$D$17/$E$17</f>
        <v>12500</v>
      </c>
      <c r="W17" s="14">
        <f>$D$17/$E$17</f>
        <v>12500</v>
      </c>
      <c r="X17" s="14">
        <f>$D$17/$E$17</f>
        <v>12500</v>
      </c>
      <c r="Y17" s="14">
        <f>$D$17/$E$17</f>
        <v>12500</v>
      </c>
      <c r="Z17" s="14">
        <f>$D$17/$E$17</f>
        <v>12500</v>
      </c>
      <c r="AA17" s="14">
        <f>$D$17/$E$17</f>
        <v>12500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5">
        <f t="shared" si="9"/>
        <v>87500</v>
      </c>
    </row>
    <row r="18" spans="1:33" ht="12.75">
      <c r="A18" s="8" t="s">
        <v>56</v>
      </c>
      <c r="B18" s="6" t="s">
        <v>57</v>
      </c>
      <c r="C18" s="8" t="s">
        <v>38</v>
      </c>
      <c r="D18" s="7">
        <v>60000</v>
      </c>
      <c r="E18" s="12">
        <v>8</v>
      </c>
      <c r="F18" s="7" t="s">
        <v>19</v>
      </c>
      <c r="G18" s="25" t="s">
        <v>32</v>
      </c>
      <c r="H18" s="14">
        <v>0</v>
      </c>
      <c r="I18" s="14">
        <v>0</v>
      </c>
      <c r="J18" s="14">
        <v>0</v>
      </c>
      <c r="K18" s="14">
        <f>$D$18/$E$18</f>
        <v>7500</v>
      </c>
      <c r="L18" s="14">
        <f>$D$18/$E$18</f>
        <v>7500</v>
      </c>
      <c r="M18" s="14">
        <f>$D$18/$E$18</f>
        <v>7500</v>
      </c>
      <c r="N18" s="14">
        <f>$D$18/$E$18</f>
        <v>7500</v>
      </c>
      <c r="O18" s="14">
        <f>$D$18/$E$18</f>
        <v>7500</v>
      </c>
      <c r="P18" s="14">
        <f>$D$18/$E$18</f>
        <v>7500</v>
      </c>
      <c r="Q18" s="14">
        <f>$D$18/$E$18</f>
        <v>7500</v>
      </c>
      <c r="R18" s="14">
        <f>$D$18/$E$18</f>
        <v>7500</v>
      </c>
      <c r="S18" s="14">
        <v>0</v>
      </c>
      <c r="T18" s="15">
        <f>SUM(H18:S18)</f>
        <v>60000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5">
        <f t="shared" si="9"/>
        <v>0</v>
      </c>
    </row>
    <row r="19" spans="1:33" ht="12.75">
      <c r="A19" s="8" t="s">
        <v>58</v>
      </c>
      <c r="B19" s="6" t="s">
        <v>59</v>
      </c>
      <c r="C19" s="8" t="s">
        <v>41</v>
      </c>
      <c r="D19" s="7">
        <v>135000</v>
      </c>
      <c r="E19" s="12">
        <v>10</v>
      </c>
      <c r="F19" s="7" t="s">
        <v>19</v>
      </c>
      <c r="G19" s="25" t="s">
        <v>32</v>
      </c>
      <c r="H19" s="14">
        <v>0</v>
      </c>
      <c r="I19" s="14">
        <v>0</v>
      </c>
      <c r="J19" s="14">
        <v>0</v>
      </c>
      <c r="K19" s="14">
        <f>$D$19/$E$19</f>
        <v>13500</v>
      </c>
      <c r="L19" s="14">
        <f>$D$19/$E$19</f>
        <v>13500</v>
      </c>
      <c r="M19" s="14">
        <f>$D$19/$E$19</f>
        <v>13500</v>
      </c>
      <c r="N19" s="14">
        <f>$D$19/$E$19</f>
        <v>13500</v>
      </c>
      <c r="O19" s="14">
        <f>$D$19/$E$19</f>
        <v>13500</v>
      </c>
      <c r="P19" s="14">
        <f>$D$19/$E$19</f>
        <v>13500</v>
      </c>
      <c r="Q19" s="14">
        <f>$D$19/$E$19</f>
        <v>13500</v>
      </c>
      <c r="R19" s="14">
        <f>$D$19/$E$19</f>
        <v>13500</v>
      </c>
      <c r="S19" s="14">
        <f>$D$19/$E$19</f>
        <v>13500</v>
      </c>
      <c r="T19" s="15">
        <f>SUM(H19:S19)</f>
        <v>121500</v>
      </c>
      <c r="U19" s="14">
        <f>$D$19/$E$19</f>
        <v>13500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5">
        <f t="shared" si="9"/>
        <v>13500</v>
      </c>
    </row>
    <row r="20" spans="1:33" ht="12.75">
      <c r="A20" s="8" t="s">
        <v>60</v>
      </c>
      <c r="B20" s="6" t="s">
        <v>61</v>
      </c>
      <c r="C20" s="8" t="s">
        <v>44</v>
      </c>
      <c r="D20" s="7">
        <v>220000</v>
      </c>
      <c r="E20" s="12">
        <v>20</v>
      </c>
      <c r="F20" s="7" t="s">
        <v>20</v>
      </c>
      <c r="G20" s="25" t="s">
        <v>32</v>
      </c>
      <c r="H20" s="14">
        <v>0</v>
      </c>
      <c r="I20" s="14">
        <v>0</v>
      </c>
      <c r="J20" s="14">
        <v>0</v>
      </c>
      <c r="K20" s="14">
        <v>0</v>
      </c>
      <c r="L20" s="14">
        <f>$D20/$E$20</f>
        <v>11000</v>
      </c>
      <c r="M20" s="14">
        <f>$D20/$E$20</f>
        <v>11000</v>
      </c>
      <c r="N20" s="14">
        <f>$D20/$E$20</f>
        <v>11000</v>
      </c>
      <c r="O20" s="14">
        <f>$D20/$E$20</f>
        <v>11000</v>
      </c>
      <c r="P20" s="14">
        <f>$D20/$E$20</f>
        <v>11000</v>
      </c>
      <c r="Q20" s="14">
        <f>$D20/$E$20</f>
        <v>11000</v>
      </c>
      <c r="R20" s="14">
        <f>$D20/$E$20</f>
        <v>11000</v>
      </c>
      <c r="S20" s="14">
        <f>$D20/$E$20</f>
        <v>11000</v>
      </c>
      <c r="T20" s="15">
        <f>SUM(H20:S20)</f>
        <v>88000</v>
      </c>
      <c r="U20" s="14">
        <f>$D20/$E$20</f>
        <v>11000</v>
      </c>
      <c r="V20" s="14">
        <f>$D20/$E$20</f>
        <v>11000</v>
      </c>
      <c r="W20" s="14">
        <f>$D20/$E$20</f>
        <v>11000</v>
      </c>
      <c r="X20" s="14">
        <f>$D20/$E$20</f>
        <v>11000</v>
      </c>
      <c r="Y20" s="14">
        <f>$D20/$E$20</f>
        <v>11000</v>
      </c>
      <c r="Z20" s="14">
        <f>$D20/$E$20</f>
        <v>11000</v>
      </c>
      <c r="AA20" s="14">
        <f>$D20/$E$20</f>
        <v>11000</v>
      </c>
      <c r="AB20" s="14">
        <f>$D20/$E$20</f>
        <v>11000</v>
      </c>
      <c r="AC20" s="14">
        <f>$D20/$E$20</f>
        <v>11000</v>
      </c>
      <c r="AD20" s="14">
        <f>$D20/$E$20</f>
        <v>11000</v>
      </c>
      <c r="AE20" s="14">
        <f>$D20/$E$20</f>
        <v>11000</v>
      </c>
      <c r="AF20" s="14">
        <f>$D20/$E$20</f>
        <v>11000</v>
      </c>
      <c r="AG20" s="15">
        <f t="shared" si="9"/>
        <v>132000</v>
      </c>
    </row>
    <row r="21" spans="1:33" ht="12.75">
      <c r="A21" s="8" t="s">
        <v>62</v>
      </c>
      <c r="B21" s="6" t="s">
        <v>63</v>
      </c>
      <c r="C21" s="8" t="s">
        <v>47</v>
      </c>
      <c r="D21" s="7">
        <v>120000</v>
      </c>
      <c r="E21" s="12">
        <v>8</v>
      </c>
      <c r="F21" s="7" t="s">
        <v>20</v>
      </c>
      <c r="G21" s="25" t="s">
        <v>32</v>
      </c>
      <c r="H21" s="14">
        <v>0</v>
      </c>
      <c r="I21" s="14">
        <v>0</v>
      </c>
      <c r="J21" s="14">
        <v>0</v>
      </c>
      <c r="K21" s="14">
        <v>0</v>
      </c>
      <c r="L21" s="14">
        <f>$D$21/$E$21</f>
        <v>15000</v>
      </c>
      <c r="M21" s="14">
        <f>$D$21/$E$21</f>
        <v>15000</v>
      </c>
      <c r="N21" s="14">
        <f>$D$21/$E$21</f>
        <v>15000</v>
      </c>
      <c r="O21" s="14">
        <f>$D$21/$E$21</f>
        <v>15000</v>
      </c>
      <c r="P21" s="14">
        <f>$D$21/$E$21</f>
        <v>15000</v>
      </c>
      <c r="Q21" s="14">
        <f>$D$21/$E$21</f>
        <v>15000</v>
      </c>
      <c r="R21" s="14">
        <f>$D$21/$E$21</f>
        <v>15000</v>
      </c>
      <c r="S21" s="14">
        <f>$D$21/$E$21</f>
        <v>15000</v>
      </c>
      <c r="T21" s="15">
        <f>SUM(H21:S21)</f>
        <v>120000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5">
        <f t="shared" si="9"/>
        <v>0</v>
      </c>
    </row>
    <row r="22" spans="1:33" ht="12.75">
      <c r="A22" s="8" t="s">
        <v>64</v>
      </c>
      <c r="B22" s="6" t="s">
        <v>65</v>
      </c>
      <c r="C22" s="8" t="s">
        <v>50</v>
      </c>
      <c r="D22" s="7">
        <v>30000</v>
      </c>
      <c r="E22" s="12">
        <v>4</v>
      </c>
      <c r="F22" s="7" t="s">
        <v>20</v>
      </c>
      <c r="G22" s="25" t="s">
        <v>32</v>
      </c>
      <c r="H22" s="14">
        <v>0</v>
      </c>
      <c r="I22" s="14">
        <v>0</v>
      </c>
      <c r="J22" s="14">
        <v>0</v>
      </c>
      <c r="K22" s="14">
        <v>0</v>
      </c>
      <c r="L22" s="14">
        <f>$D$22/$E$22</f>
        <v>7500</v>
      </c>
      <c r="M22" s="14">
        <f>$D$22/$E$22</f>
        <v>7500</v>
      </c>
      <c r="N22" s="14">
        <f>$D$22/$E$22</f>
        <v>7500</v>
      </c>
      <c r="O22" s="14">
        <f>$D$22/$E$22</f>
        <v>7500</v>
      </c>
      <c r="P22" s="14">
        <v>0</v>
      </c>
      <c r="Q22" s="14">
        <v>0</v>
      </c>
      <c r="R22" s="14">
        <v>0</v>
      </c>
      <c r="S22" s="14">
        <v>0</v>
      </c>
      <c r="T22" s="15">
        <f>SUM(H22:S22)</f>
        <v>30000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5">
        <f t="shared" si="9"/>
        <v>0</v>
      </c>
    </row>
    <row r="23" spans="1:33" ht="12.75">
      <c r="A23" s="8" t="s">
        <v>66</v>
      </c>
      <c r="B23" s="6" t="s">
        <v>67</v>
      </c>
      <c r="C23" s="8" t="s">
        <v>31</v>
      </c>
      <c r="D23" s="7">
        <v>15000</v>
      </c>
      <c r="E23" s="12">
        <v>2</v>
      </c>
      <c r="F23" s="7" t="s">
        <v>22</v>
      </c>
      <c r="G23" s="25" t="s">
        <v>32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f>$D$23/$E$23</f>
        <v>7500</v>
      </c>
      <c r="O23" s="14">
        <f>$D$23/$E$23</f>
        <v>7500</v>
      </c>
      <c r="P23" s="14">
        <v>0</v>
      </c>
      <c r="Q23" s="14">
        <v>0</v>
      </c>
      <c r="R23" s="14">
        <v>0</v>
      </c>
      <c r="S23" s="14">
        <v>0</v>
      </c>
      <c r="T23" s="15">
        <f>SUM(H23:S23)</f>
        <v>15000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5">
        <f t="shared" si="9"/>
        <v>0</v>
      </c>
    </row>
    <row r="24" spans="1:33" ht="12.75">
      <c r="A24" s="8" t="s">
        <v>68</v>
      </c>
      <c r="B24" s="6" t="s">
        <v>69</v>
      </c>
      <c r="C24" s="8" t="s">
        <v>47</v>
      </c>
      <c r="D24" s="7">
        <v>150000</v>
      </c>
      <c r="E24" s="12">
        <v>10</v>
      </c>
      <c r="F24" s="7" t="s">
        <v>20</v>
      </c>
      <c r="G24" s="25" t="s">
        <v>70</v>
      </c>
      <c r="H24" s="14">
        <f>D24/E24</f>
        <v>15000</v>
      </c>
      <c r="I24" s="14">
        <f>D24/E24</f>
        <v>15000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5">
        <f>SUM(H24:S24)</f>
        <v>30000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5">
        <f>SUM(U24:AF24)</f>
        <v>0</v>
      </c>
    </row>
    <row r="25" spans="1:33" ht="12.75">
      <c r="A25" s="8" t="s">
        <v>71</v>
      </c>
      <c r="B25" s="6" t="s">
        <v>72</v>
      </c>
      <c r="C25" s="8" t="s">
        <v>50</v>
      </c>
      <c r="D25" s="7">
        <v>60000</v>
      </c>
      <c r="E25" s="12">
        <v>4</v>
      </c>
      <c r="F25" s="7" t="s">
        <v>26</v>
      </c>
      <c r="G25" s="25" t="s">
        <v>70</v>
      </c>
      <c r="H25" s="14">
        <f>$D$25/$E$25</f>
        <v>15000</v>
      </c>
      <c r="I25" s="14">
        <f>$D$25/$E$25</f>
        <v>15000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5">
        <f>SUM(H25:S25)</f>
        <v>30000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5">
        <f t="shared" ref="AG25:AG27" si="10">SUM(U25:AF25)</f>
        <v>0</v>
      </c>
    </row>
    <row r="26" spans="1:33" ht="12.75">
      <c r="A26" s="8" t="s">
        <v>73</v>
      </c>
      <c r="B26" s="6" t="s">
        <v>74</v>
      </c>
      <c r="C26" s="8" t="s">
        <v>31</v>
      </c>
      <c r="D26" s="7">
        <v>30000</v>
      </c>
      <c r="E26" s="12">
        <v>4</v>
      </c>
      <c r="F26" s="7" t="s">
        <v>27</v>
      </c>
      <c r="G26" s="25" t="s">
        <v>70</v>
      </c>
      <c r="H26" s="14">
        <f>D26/E26</f>
        <v>7500</v>
      </c>
      <c r="I26" s="14">
        <f>$D$26/$E$26</f>
        <v>7500</v>
      </c>
      <c r="J26" s="14">
        <f>$D$26/$E$26</f>
        <v>7500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5">
        <f>SUM(H26:S26)</f>
        <v>22500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5">
        <f t="shared" si="10"/>
        <v>0</v>
      </c>
    </row>
    <row r="27" spans="1:33" ht="12.75">
      <c r="A27" s="8" t="s">
        <v>75</v>
      </c>
      <c r="B27" s="6" t="s">
        <v>76</v>
      </c>
      <c r="C27" s="8" t="s">
        <v>35</v>
      </c>
      <c r="D27" s="7">
        <v>240000</v>
      </c>
      <c r="E27" s="12">
        <v>16</v>
      </c>
      <c r="F27" s="7" t="s">
        <v>16</v>
      </c>
      <c r="G27" s="25" t="s">
        <v>70</v>
      </c>
      <c r="H27" s="14">
        <f>D27/E27</f>
        <v>15000</v>
      </c>
      <c r="I27" s="14">
        <f>$D$27/$E$27</f>
        <v>15000</v>
      </c>
      <c r="J27" s="14">
        <f>$D$27/$E$27</f>
        <v>15000</v>
      </c>
      <c r="K27" s="14">
        <f>$D$27/$E$27</f>
        <v>15000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5">
        <f>SUM(H27:S27)</f>
        <v>60000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5">
        <f t="shared" si="10"/>
        <v>0</v>
      </c>
    </row>
    <row r="28" spans="1:33" ht="12.75">
      <c r="A28" s="8" t="s">
        <v>77</v>
      </c>
      <c r="B28" s="6" t="s">
        <v>78</v>
      </c>
      <c r="C28" s="8" t="s">
        <v>35</v>
      </c>
      <c r="D28" s="7">
        <v>120000</v>
      </c>
      <c r="E28" s="12">
        <v>8</v>
      </c>
      <c r="F28" s="7" t="s">
        <v>20</v>
      </c>
      <c r="G28" s="25" t="s">
        <v>79</v>
      </c>
      <c r="H28" s="14">
        <v>0</v>
      </c>
      <c r="I28" s="14">
        <v>0</v>
      </c>
      <c r="J28" s="14">
        <v>0</v>
      </c>
      <c r="K28" s="14">
        <v>0</v>
      </c>
      <c r="L28" s="14">
        <f>$D$28/$E$28</f>
        <v>15000</v>
      </c>
      <c r="M28" s="14">
        <f>$D$28/$E$28</f>
        <v>15000</v>
      </c>
      <c r="N28" s="14">
        <f>$D$28/$E$28</f>
        <v>15000</v>
      </c>
      <c r="O28" s="14">
        <f>$D$28/$E$28</f>
        <v>15000</v>
      </c>
      <c r="P28" s="14">
        <f>$D$28/$E$28</f>
        <v>15000</v>
      </c>
      <c r="Q28" s="14">
        <f>$D$28/$E$28</f>
        <v>15000</v>
      </c>
      <c r="R28" s="14">
        <f>$D$28/$E$28</f>
        <v>15000</v>
      </c>
      <c r="S28" s="14">
        <f>$D$28/$E$28</f>
        <v>15000</v>
      </c>
      <c r="T28" s="15">
        <f>SUM(H28:S28)</f>
        <v>120000</v>
      </c>
      <c r="U28" s="14">
        <f>$D$28/$E$28</f>
        <v>15000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5">
        <f t="shared" si="9"/>
        <v>15000</v>
      </c>
    </row>
    <row r="29" spans="1:33" ht="12.75">
      <c r="A29" s="8" t="s">
        <v>80</v>
      </c>
      <c r="B29" s="6" t="s">
        <v>81</v>
      </c>
      <c r="C29" s="8" t="s">
        <v>38</v>
      </c>
      <c r="D29" s="7">
        <v>90000</v>
      </c>
      <c r="E29" s="12">
        <v>6</v>
      </c>
      <c r="F29" s="7" t="s">
        <v>20</v>
      </c>
      <c r="G29" s="25" t="s">
        <v>79</v>
      </c>
      <c r="H29" s="14">
        <v>0</v>
      </c>
      <c r="I29" s="14">
        <v>0</v>
      </c>
      <c r="J29" s="14">
        <v>0</v>
      </c>
      <c r="K29" s="14">
        <v>0</v>
      </c>
      <c r="L29" s="14">
        <f>$D$29/$E$29</f>
        <v>15000</v>
      </c>
      <c r="M29" s="14">
        <f>$D$29/$E$29</f>
        <v>15000</v>
      </c>
      <c r="N29" s="14">
        <f>$D$29/$E$29</f>
        <v>15000</v>
      </c>
      <c r="O29" s="14">
        <f>$D$29/$E$29</f>
        <v>15000</v>
      </c>
      <c r="P29" s="14">
        <f>$D$29/$E$29</f>
        <v>15000</v>
      </c>
      <c r="Q29" s="14">
        <f>$D$29/$E$29</f>
        <v>15000</v>
      </c>
      <c r="R29" s="14">
        <v>0</v>
      </c>
      <c r="S29" s="14">
        <v>0</v>
      </c>
      <c r="T29" s="15">
        <f>SUM(H29:S29)</f>
        <v>90000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5">
        <f t="shared" si="9"/>
        <v>0</v>
      </c>
    </row>
    <row r="30" spans="1:33" ht="12.75">
      <c r="A30" s="8" t="s">
        <v>82</v>
      </c>
      <c r="B30" s="6" t="s">
        <v>83</v>
      </c>
      <c r="C30" s="8" t="s">
        <v>41</v>
      </c>
      <c r="D30" s="7">
        <v>250000</v>
      </c>
      <c r="E30" s="12">
        <v>16</v>
      </c>
      <c r="F30" s="7" t="s">
        <v>21</v>
      </c>
      <c r="G30" s="25" t="s">
        <v>79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$D$30/$E$30</f>
        <v>15625</v>
      </c>
      <c r="N30" s="14">
        <f>$D$30/$E$30</f>
        <v>15625</v>
      </c>
      <c r="O30" s="14">
        <f>$D$30/$E$30</f>
        <v>15625</v>
      </c>
      <c r="P30" s="14">
        <f>$D$30/$E$30</f>
        <v>15625</v>
      </c>
      <c r="Q30" s="14">
        <f>$D$30/$E$30</f>
        <v>15625</v>
      </c>
      <c r="R30" s="14">
        <f>$D$30/$E$30</f>
        <v>15625</v>
      </c>
      <c r="S30" s="14">
        <f>$D$30/$E$30</f>
        <v>15625</v>
      </c>
      <c r="T30" s="15">
        <f>SUM(H30:S30)</f>
        <v>109375</v>
      </c>
      <c r="U30" s="14">
        <f>$D$30/$E$30</f>
        <v>15625</v>
      </c>
      <c r="V30" s="14">
        <f>$D$30/$E$30</f>
        <v>15625</v>
      </c>
      <c r="W30" s="14">
        <f>$D$30/$E$30</f>
        <v>15625</v>
      </c>
      <c r="X30" s="14">
        <f>$D$30/$E$30</f>
        <v>15625</v>
      </c>
      <c r="Y30" s="14">
        <f>$D$30/$E$30</f>
        <v>15625</v>
      </c>
      <c r="Z30" s="14">
        <f>$D$30/$E$30</f>
        <v>15625</v>
      </c>
      <c r="AA30" s="14">
        <f>$D$30/$E$30</f>
        <v>15625</v>
      </c>
      <c r="AB30" s="14">
        <f>$D$30/$E$30</f>
        <v>15625</v>
      </c>
      <c r="AC30" s="14">
        <f>$D$30/$E$30</f>
        <v>15625</v>
      </c>
      <c r="AD30" s="14">
        <v>0</v>
      </c>
      <c r="AE30" s="14">
        <v>0</v>
      </c>
      <c r="AF30" s="14">
        <v>0</v>
      </c>
      <c r="AG30" s="15">
        <f t="shared" si="9"/>
        <v>140625</v>
      </c>
    </row>
    <row r="31" spans="1:33" ht="12.75">
      <c r="A31" s="8" t="s">
        <v>84</v>
      </c>
      <c r="B31" s="6" t="s">
        <v>85</v>
      </c>
      <c r="C31" s="8" t="s">
        <v>44</v>
      </c>
      <c r="D31" s="7">
        <v>100000</v>
      </c>
      <c r="E31" s="12">
        <v>10</v>
      </c>
      <c r="F31" s="7" t="s">
        <v>22</v>
      </c>
      <c r="G31" s="25" t="s">
        <v>79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f>$D$31/$E$31</f>
        <v>10000</v>
      </c>
      <c r="O31" s="14">
        <f>$D$31/$E$31</f>
        <v>10000</v>
      </c>
      <c r="P31" s="14">
        <f>$D$31/$E$31</f>
        <v>10000</v>
      </c>
      <c r="Q31" s="14">
        <f>$D$31/$E$31</f>
        <v>10000</v>
      </c>
      <c r="R31" s="14">
        <f>$D$31/$E$31</f>
        <v>10000</v>
      </c>
      <c r="S31" s="14">
        <f>$D$31/$E$31</f>
        <v>10000</v>
      </c>
      <c r="T31" s="15">
        <f>SUM(H31:S31)</f>
        <v>60000</v>
      </c>
      <c r="U31" s="14">
        <f>$D$31/$E$31</f>
        <v>10000</v>
      </c>
      <c r="V31" s="14">
        <f>$D$31/$E$31</f>
        <v>10000</v>
      </c>
      <c r="W31" s="14">
        <f>$D$31/$E$31</f>
        <v>10000</v>
      </c>
      <c r="X31" s="14">
        <f>$D$31/$E$31</f>
        <v>10000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5">
        <f t="shared" si="9"/>
        <v>40000</v>
      </c>
    </row>
    <row r="32" spans="1:33" ht="12.75">
      <c r="A32" s="8"/>
      <c r="B32" s="6"/>
      <c r="C32" s="9"/>
      <c r="D32" s="6"/>
      <c r="E32" s="6"/>
      <c r="F32" s="6"/>
      <c r="G32" s="16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5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5"/>
    </row>
    <row r="33" spans="1:33" ht="12.75">
      <c r="A33" s="8"/>
      <c r="B33" s="6"/>
      <c r="C33" s="6"/>
      <c r="D33" s="6"/>
      <c r="E33" s="6"/>
      <c r="F33" s="6"/>
      <c r="G33" s="16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5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5"/>
    </row>
    <row r="34" spans="1:33" ht="12.75">
      <c r="A34" s="8"/>
      <c r="B34" s="6"/>
      <c r="C34" s="6"/>
      <c r="D34" s="6"/>
      <c r="E34" s="6"/>
      <c r="F34" s="6"/>
      <c r="G34" s="16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5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5"/>
    </row>
    <row r="35" spans="1:33" ht="15.75" customHeight="1">
      <c r="H35" s="17"/>
      <c r="I35" s="17"/>
      <c r="J35" s="17"/>
      <c r="K35" s="18"/>
      <c r="L35" s="17"/>
      <c r="M35" s="17"/>
      <c r="N35" s="17"/>
      <c r="O35" s="17"/>
      <c r="P35" s="17"/>
      <c r="Q35" s="17"/>
      <c r="R35" s="17"/>
      <c r="S35" s="17"/>
      <c r="V35" s="17"/>
      <c r="W35" s="17"/>
      <c r="X35" s="17"/>
      <c r="Y35" s="17"/>
      <c r="Z35" s="19"/>
      <c r="AA35" s="19"/>
      <c r="AB35" s="19"/>
      <c r="AC35" s="19"/>
      <c r="AD35" s="19"/>
      <c r="AE35" s="19"/>
      <c r="AF35" s="19"/>
      <c r="AG35" s="20"/>
    </row>
    <row r="36" spans="1:33" ht="15.75" customHeight="1">
      <c r="G36" s="5"/>
      <c r="H36" s="17"/>
      <c r="I36" s="17"/>
      <c r="J36" s="17"/>
      <c r="K36" s="18"/>
      <c r="L36" s="17"/>
      <c r="M36" s="17"/>
      <c r="N36" s="17"/>
      <c r="O36" s="17"/>
      <c r="P36" s="17"/>
      <c r="Q36" s="17"/>
      <c r="R36" s="17"/>
      <c r="S36" s="17"/>
      <c r="V36" s="17"/>
      <c r="W36" s="17"/>
      <c r="X36" s="17"/>
      <c r="Y36" s="17"/>
      <c r="Z36" s="19"/>
      <c r="AA36" s="19"/>
      <c r="AB36" s="19"/>
      <c r="AC36" s="19"/>
      <c r="AD36" s="19"/>
      <c r="AE36" s="19"/>
      <c r="AF36" s="19"/>
      <c r="AG36" s="20"/>
    </row>
    <row r="37" spans="1:33" ht="15.75" customHeight="1">
      <c r="G37" s="5"/>
      <c r="H37" s="17"/>
      <c r="I37" s="17"/>
      <c r="J37" s="17"/>
      <c r="K37" s="18"/>
      <c r="L37" s="17"/>
      <c r="M37" s="17"/>
      <c r="N37" s="17"/>
      <c r="O37" s="17"/>
      <c r="P37" s="17"/>
      <c r="Q37" s="18"/>
      <c r="R37" s="18"/>
      <c r="S37" s="18"/>
      <c r="V37" s="18"/>
      <c r="W37" s="18"/>
      <c r="X37" s="18"/>
      <c r="Y37" s="18"/>
      <c r="Z37" s="21"/>
      <c r="AA37" s="21"/>
      <c r="AB37" s="21"/>
      <c r="AC37" s="22"/>
      <c r="AD37" s="22"/>
      <c r="AE37" s="22"/>
      <c r="AF37" s="22"/>
      <c r="AG37" s="23"/>
    </row>
    <row r="38" spans="1:33" ht="15.75" customHeight="1">
      <c r="G38" s="5"/>
      <c r="H38" s="17"/>
      <c r="I38" s="17"/>
      <c r="J38" s="17"/>
      <c r="K38" s="18"/>
      <c r="L38" s="17"/>
      <c r="M38" s="17"/>
      <c r="N38" s="17"/>
      <c r="O38" s="17"/>
      <c r="P38" s="17"/>
      <c r="Q38" s="17"/>
      <c r="R38" s="17"/>
      <c r="S38" s="17"/>
      <c r="V38" s="17"/>
      <c r="W38" s="17"/>
      <c r="X38" s="17"/>
      <c r="Y38" s="17"/>
      <c r="Z38" s="19"/>
      <c r="AA38" s="19"/>
      <c r="AB38" s="19"/>
      <c r="AC38" s="19"/>
      <c r="AD38" s="19"/>
      <c r="AE38" s="19"/>
      <c r="AF38" s="19"/>
      <c r="AG38" s="24"/>
    </row>
  </sheetData>
  <conditionalFormatting sqref="A9:XFD175">
    <cfRule type="cellIs" dxfId="2" priority="3" operator="equal">
      <formula>0</formula>
    </cfRule>
  </conditionalFormatting>
  <conditionalFormatting sqref="A7:F7 H7:XFD7">
    <cfRule type="cellIs" dxfId="1" priority="2" operator="lessThan">
      <formula>0</formula>
    </cfRule>
  </conditionalFormatting>
  <conditionalFormatting sqref="A7:F7 H7:XFD7">
    <cfRule type="cellIs" dxfId="0" priority="1" operator="greaterThan">
      <formula>0</formula>
    </cfRule>
  </conditionalFormatting>
  <pageMargins left="0" right="0" top="0" bottom="0" header="0" footer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3A5DAE8-9188-42CC-91DB-5E81F3CCBC43}">
          <x14:formula1>
            <xm:f>Categories!#REF!</xm:f>
          </x14:formula1>
          <xm:sqref>G32:G34</xm:sqref>
        </x14:dataValidation>
        <x14:dataValidation type="list" allowBlank="1" showInputMessage="1" showErrorMessage="1" xr:uid="{9C1B271F-3187-4E86-B30D-61D41E779329}">
          <x14:formula1>
            <xm:f>Categories!$A$2:$A$4</xm:f>
          </x14:formula1>
          <xm:sqref>G9:G31</xm:sqref>
        </x14:dataValidation>
        <x14:dataValidation type="list" allowBlank="1" showInputMessage="1" showErrorMessage="1" xr:uid="{680548A4-E269-4DAA-A2B0-4EA224BBAD61}">
          <x14:formula1>
            <xm:f>Categories!$B$2:$B$8</xm:f>
          </x14:formula1>
          <xm:sqref>C9:C31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996"/>
  <sheetViews>
    <sheetView workbookViewId="0">
      <selection activeCell="A4" sqref="A4"/>
    </sheetView>
  </sheetViews>
  <sheetFormatPr defaultColWidth="14.42578125" defaultRowHeight="15" customHeight="1"/>
  <cols>
    <col min="1" max="16384" width="14.42578125" style="1"/>
  </cols>
  <sheetData>
    <row r="1" spans="1:19" s="11" customFormat="1">
      <c r="A1" s="10" t="s">
        <v>86</v>
      </c>
      <c r="B1" s="10" t="s">
        <v>11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15.75" customHeight="1">
      <c r="A2" s="9" t="s">
        <v>79</v>
      </c>
      <c r="B2" s="3" t="s">
        <v>31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5.75" customHeight="1">
      <c r="A3" s="9" t="s">
        <v>32</v>
      </c>
      <c r="B3" s="3" t="s">
        <v>35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15.75" customHeight="1">
      <c r="A4" s="9" t="s">
        <v>70</v>
      </c>
      <c r="B4" s="3" t="s">
        <v>38</v>
      </c>
    </row>
    <row r="5" spans="1:19" ht="15.75" customHeight="1">
      <c r="A5" s="9"/>
      <c r="B5" s="3" t="s">
        <v>41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5.75" customHeight="1">
      <c r="A6" s="9"/>
      <c r="B6" s="3" t="s">
        <v>44</v>
      </c>
    </row>
    <row r="7" spans="1:19" ht="15.75" customHeight="1">
      <c r="A7" s="9"/>
      <c r="B7" s="3" t="s">
        <v>47</v>
      </c>
    </row>
    <row r="8" spans="1:19" ht="15.75" customHeight="1">
      <c r="B8" s="3" t="s">
        <v>50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15.75" customHeight="1"/>
    <row r="10" spans="1:19" ht="15.75" customHeight="1"/>
    <row r="11" spans="1:19" ht="15.75" customHeight="1"/>
    <row r="12" spans="1:19" ht="15.75" customHeight="1"/>
    <row r="13" spans="1:19" ht="15.75" customHeight="1"/>
    <row r="14" spans="1:19" ht="15.75" customHeight="1">
      <c r="B14" s="6"/>
    </row>
    <row r="15" spans="1:19" ht="15.75" customHeight="1">
      <c r="A15" s="9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ht="15.75" customHeight="1">
      <c r="A16" s="9"/>
    </row>
    <row r="17" s="1" customFormat="1" ht="15.75" customHeight="1"/>
    <row r="18" s="1" customFormat="1" ht="15.75" customHeight="1"/>
    <row r="19" s="1" customFormat="1" ht="15.75" customHeight="1"/>
    <row r="20" s="1" customFormat="1" ht="15.75" customHeight="1"/>
    <row r="21" s="1" customFormat="1" ht="15.75" customHeight="1"/>
    <row r="22" s="1" customFormat="1" ht="15.75" customHeight="1"/>
    <row r="23" s="1" customFormat="1" ht="15.75" customHeight="1"/>
    <row r="24" s="1" customFormat="1" ht="15.75" customHeight="1"/>
    <row r="25" s="1" customFormat="1" ht="15.75" customHeight="1"/>
    <row r="26" s="13" customFormat="1" ht="15.75" customHeight="1"/>
    <row r="27" s="1" customFormat="1" ht="15.75" customHeight="1"/>
    <row r="28" s="1" customFormat="1" ht="15.75" customHeight="1"/>
    <row r="29" s="1" customFormat="1" ht="15.75" customHeight="1"/>
    <row r="30" s="1" customFormat="1" ht="15.75" customHeight="1"/>
    <row r="31" s="1" customFormat="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d564fab-149e-4f5c-8722-5b2212ba9b6a" xsi:nil="true"/>
    <lcf76f155ced4ddcb4097134ff3c332f xmlns="b52c695f-68a9-4272-adaf-e274e55a474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DC94844742134AB3908CF19E67AD84" ma:contentTypeVersion="19" ma:contentTypeDescription="Create a new document." ma:contentTypeScope="" ma:versionID="1edc9c0e7e0f8a5131a34ad808f8c971">
  <xsd:schema xmlns:xsd="http://www.w3.org/2001/XMLSchema" xmlns:xs="http://www.w3.org/2001/XMLSchema" xmlns:p="http://schemas.microsoft.com/office/2006/metadata/properties" xmlns:ns2="b52c695f-68a9-4272-adaf-e274e55a474b" xmlns:ns3="6d564fab-149e-4f5c-8722-5b2212ba9b6a" targetNamespace="http://schemas.microsoft.com/office/2006/metadata/properties" ma:root="true" ma:fieldsID="d08473840c1a2182d0dd0f3d2799a082" ns2:_="" ns3:_="">
    <xsd:import namespace="b52c695f-68a9-4272-adaf-e274e55a474b"/>
    <xsd:import namespace="6d564fab-149e-4f5c-8722-5b2212ba9b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c695f-68a9-4272-adaf-e274e55a47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e971681-25d3-426b-851b-245e2f7fb5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64fab-149e-4f5c-8722-5b2212ba9b6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fafba0-010e-4d4c-bb47-984c507fcb93}" ma:internalName="TaxCatchAll" ma:showField="CatchAllData" ma:web="6d564fab-149e-4f5c-8722-5b2212ba9b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653E64-46B2-4E9C-963D-85BE0841C4F0}"/>
</file>

<file path=customXml/itemProps2.xml><?xml version="1.0" encoding="utf-8"?>
<ds:datastoreItem xmlns:ds="http://schemas.openxmlformats.org/officeDocument/2006/customXml" ds:itemID="{AFB16A46-A2FD-4012-A110-6BB651F99AE0}"/>
</file>

<file path=customXml/itemProps3.xml><?xml version="1.0" encoding="utf-8"?>
<ds:datastoreItem xmlns:ds="http://schemas.openxmlformats.org/officeDocument/2006/customXml" ds:itemID="{2C7A4182-AD52-4D79-A710-0536A56D43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Mackenzie Sandersius</cp:lastModifiedBy>
  <cp:revision/>
  <dcterms:created xsi:type="dcterms:W3CDTF">2025-02-26T17:42:27Z</dcterms:created>
  <dcterms:modified xsi:type="dcterms:W3CDTF">2025-03-27T16:17:57Z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56600</vt:r8>
  </property>
  <property fmtid="{D5CDD505-2E9C-101B-9397-08002B2CF9AE}" pid="3" name="ContentTypeId">
    <vt:lpwstr>0x010100B7DC94844742134AB3908CF19E67AD84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